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rockwool-my.sharepoint.com/personal/philipp_koch_wall-systems_com/Documents/Heck/Kalkulationshilfen/Rajasil/"/>
    </mc:Choice>
  </mc:AlternateContent>
  <xr:revisionPtr revIDLastSave="6" documentId="8_{C3A4847C-154F-4944-83F7-4657F7216640}" xr6:coauthVersionLast="47" xr6:coauthVersionMax="47" xr10:uidLastSave="{5DD350DA-CFF0-40CE-B0F7-FD2BFBFE6622}"/>
  <bookViews>
    <workbookView xWindow="28680" yWindow="-120" windowWidth="29040" windowHeight="15720" xr2:uid="{00000000-000D-0000-FFFF-FFFF00000000}"/>
  </bookViews>
  <sheets>
    <sheet name="Vertikalabdichtung mit DS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5" i="1" l="1"/>
  <c r="H26" i="1"/>
  <c r="H27" i="1"/>
  <c r="H8" i="1" l="1"/>
  <c r="E21" i="1" l="1"/>
  <c r="E18" i="1"/>
  <c r="E19" i="1"/>
  <c r="E20" i="1"/>
  <c r="J13" i="1"/>
  <c r="I8" i="1"/>
  <c r="E9" i="1"/>
  <c r="H9" i="1" s="1"/>
  <c r="I9" i="1" s="1"/>
  <c r="L9" i="1" s="1"/>
  <c r="E10" i="1"/>
  <c r="H10" i="1"/>
  <c r="I10" i="1" s="1"/>
  <c r="L10" i="1" s="1"/>
  <c r="E11" i="1"/>
  <c r="H11" i="1" s="1"/>
  <c r="I11" i="1" s="1"/>
  <c r="E12" i="1"/>
  <c r="H12" i="1" s="1"/>
  <c r="I12" i="1" s="1"/>
  <c r="H21" i="1" s="1"/>
  <c r="L11" i="1" l="1"/>
  <c r="H20" i="1"/>
  <c r="H19" i="1"/>
  <c r="H18" i="1"/>
  <c r="L12" i="1"/>
  <c r="I13" i="1"/>
  <c r="L8" i="1"/>
  <c r="H17" i="1"/>
  <c r="H22" i="1" l="1"/>
  <c r="L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Thiele</author>
    <author xml:space="preserve"> </author>
  </authors>
  <commentList>
    <comment ref="L7" authorId="0" shapeId="0" xr:uid="{00000000-0006-0000-0000-000001000000}">
      <text>
        <r>
          <rPr>
            <sz val="8"/>
            <color indexed="10"/>
            <rFont val="Tahoma"/>
            <family val="2"/>
          </rPr>
          <t xml:space="preserve">Hier bitte die </t>
        </r>
        <r>
          <rPr>
            <b/>
            <sz val="8"/>
            <color indexed="10"/>
            <rFont val="Tahoma"/>
            <family val="2"/>
          </rPr>
          <t>Lohnkosten/min</t>
        </r>
        <r>
          <rPr>
            <sz val="8"/>
            <color indexed="10"/>
            <rFont val="Tahoma"/>
            <family val="2"/>
          </rPr>
          <t xml:space="preserve"> eintragen!</t>
        </r>
      </text>
    </comment>
    <comment ref="E8" authorId="1" shapeId="0" xr:uid="{00000000-0006-0000-0000-000002000000}">
      <text>
        <r>
          <rPr>
            <b/>
            <sz val="8"/>
            <color indexed="10"/>
            <rFont val="Tahoma"/>
            <family val="2"/>
          </rPr>
          <t xml:space="preserve"> hier Rabattsatz eingeben</t>
        </r>
      </text>
    </comment>
    <comment ref="E17" authorId="1" shapeId="0" xr:uid="{00000000-0006-0000-0000-000003000000}">
      <text>
        <r>
          <rPr>
            <b/>
            <sz val="8"/>
            <color indexed="10"/>
            <rFont val="Tahoma"/>
            <family val="2"/>
          </rPr>
          <t>hier m² der Maßnahme eingeben</t>
        </r>
        <r>
          <rPr>
            <b/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<sst xmlns="http://schemas.openxmlformats.org/spreadsheetml/2006/main" count="54" uniqueCount="36">
  <si>
    <t xml:space="preserve"> Putzaufbau</t>
  </si>
  <si>
    <t xml:space="preserve"> </t>
  </si>
  <si>
    <t>Rabatt-satz</t>
  </si>
  <si>
    <t>Listenpreis
je Einheit
€</t>
  </si>
  <si>
    <t>Zeitauf-wand</t>
  </si>
  <si>
    <t>Lohn + Material</t>
  </si>
  <si>
    <t>Bedarf/m²                ca.</t>
  </si>
  <si>
    <t>Gesamt €</t>
  </si>
  <si>
    <t>min</t>
  </si>
  <si>
    <t>kg</t>
  </si>
  <si>
    <t>%</t>
  </si>
  <si>
    <t>/m²</t>
  </si>
  <si>
    <t>/m</t>
  </si>
  <si>
    <t>Gesamtpreis
Abdichtungsaufbau</t>
  </si>
  <si>
    <t>Materialkosten</t>
  </si>
  <si>
    <t>m²</t>
  </si>
  <si>
    <t>Materialbedarf</t>
  </si>
  <si>
    <t xml:space="preserve">Bei den Angaben in der Tabelle handelt es sich um unverbindliche Durchschnittswerte. Die tatsächlichen Verbräuche und  </t>
  </si>
  <si>
    <t>vor allem Zeitwerte können je nach den örtlichen Gegebenheiten auch in größerem Umfang von den Richtwerten abweichen.</t>
  </si>
  <si>
    <t xml:space="preserve">Zum Erreichen der genannten Zeitwerte kann je nach Bauvorhaben/Produkt der Einsatz von Maschinentechnik erforderlich  </t>
  </si>
  <si>
    <t xml:space="preserve">sein. Die angegebenen Preise und Verbräuche sind vom Listenanwender zu überprüfen und können nicht garantiert werden.  </t>
  </si>
  <si>
    <t xml:space="preserve">Wir liefern ausschließlich auf Grundlage unserer AGB, Lieferungen/Preise ab Werk, zuzügl. ges. MwSt. Die obige Auf-  </t>
  </si>
  <si>
    <t xml:space="preserve">stellung enthält wesentliche Komponenten des Systemaufbaus, je nach Ausführungsart können Ergänzungen (z.B. </t>
  </si>
  <si>
    <t>Grundierungen, Profile etc.) erforderlich sein.</t>
  </si>
  <si>
    <t>Netto
€</t>
  </si>
  <si>
    <t>Rajasil SPB (Spritzbewurf), deckend</t>
  </si>
  <si>
    <t>Untergrund egalisieren
mit Rajasil SPP (Sperrputz),
Auftragsdicke: 10 mm</t>
  </si>
  <si>
    <t>Rajasil SPP (Sperrputz),
Auftragsdicke: 10 mm
glatt gefilzt</t>
  </si>
  <si>
    <t>Rajasil SPP (Sperrputz) als Hohlkehle (Radius ca. 4 - 5 cm)</t>
  </si>
  <si>
    <t>Rajasil DS FLEX LIGHT (Dichtungsschlämme flexibel)</t>
  </si>
  <si>
    <t xml:space="preserve">Rajasil SPB (Spritzbewurf) </t>
  </si>
  <si>
    <t>Rajasil SPP (Sperrputz) - Hohlkehle</t>
  </si>
  <si>
    <t>Rajasil SPB (Spritzbewurf)</t>
  </si>
  <si>
    <t>Rajasil SPP (Sperrputz) - gefilzt</t>
  </si>
  <si>
    <t>Rajasil SPP (Sperrputz) - egalisieren</t>
  </si>
  <si>
    <t>Rajasil SPP (Sperrputz) - Gesamt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</si>
</sst>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#,##0.00\ &quot;DM&quot;;\-#,##0.00\ &quot;DM&quot;"/>
    <numFmt numFmtId="165" formatCode="_-* #,##0.00\ &quot;DM&quot;_-;\-* #,##0.00\ &quot;DM&quot;_-;_-* &quot;-&quot;??\ &quot;DM&quot;_-;_-@_-"/>
    <numFmt numFmtId="166" formatCode="#,##0.00\ &quot;DM&quot;"/>
    <numFmt numFmtId="167" formatCode="#,##0.00\ \€"/>
    <numFmt numFmtId="168" formatCode="#,##0.00\ &quot;€&quot;"/>
    <numFmt numFmtId="169" formatCode="0\ &quot;Sack&quot;"/>
    <numFmt numFmtId="170" formatCode="0.000"/>
  </numFmts>
  <fonts count="1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u/>
      <sz val="9"/>
      <name val="Arial"/>
      <family val="2"/>
    </font>
    <font>
      <b/>
      <sz val="9.5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sz val="9.5"/>
      <color indexed="10"/>
      <name val="Arial"/>
      <family val="2"/>
    </font>
    <font>
      <b/>
      <sz val="9"/>
      <color indexed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7"/>
      <name val="Arial"/>
      <family val="2"/>
    </font>
    <font>
      <sz val="8"/>
      <color indexed="10"/>
      <name val="Tahoma"/>
      <family val="2"/>
    </font>
    <font>
      <b/>
      <sz val="8"/>
      <color indexed="10"/>
      <name val="Tahoma"/>
      <family val="2"/>
    </font>
    <font>
      <b/>
      <sz val="8"/>
      <color indexed="81"/>
      <name val="Tahoma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91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167" fontId="10" fillId="2" borderId="1" xfId="1" applyNumberFormat="1" applyFont="1" applyFill="1" applyBorder="1" applyAlignment="1">
      <alignment horizontal="center" vertical="center"/>
    </xf>
    <xf numFmtId="164" fontId="11" fillId="0" borderId="0" xfId="1" applyNumberFormat="1" applyFont="1" applyFill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vertical="center"/>
    </xf>
    <xf numFmtId="0" fontId="9" fillId="0" borderId="5" xfId="0" applyFont="1" applyBorder="1" applyAlignment="1">
      <alignment horizontal="left" vertical="center"/>
    </xf>
    <xf numFmtId="0" fontId="10" fillId="2" borderId="6" xfId="0" applyFont="1" applyFill="1" applyBorder="1" applyAlignment="1">
      <alignment horizontal="right" vertical="center"/>
    </xf>
    <xf numFmtId="2" fontId="9" fillId="0" borderId="5" xfId="1" applyNumberFormat="1" applyFont="1" applyBorder="1" applyAlignment="1">
      <alignment horizontal="center" vertical="center"/>
    </xf>
    <xf numFmtId="2" fontId="9" fillId="0" borderId="1" xfId="0" applyNumberFormat="1" applyFont="1" applyBorder="1" applyAlignment="1">
      <alignment horizontal="center" vertical="center"/>
    </xf>
    <xf numFmtId="2" fontId="9" fillId="0" borderId="2" xfId="0" applyNumberFormat="1" applyFont="1" applyBorder="1" applyAlignment="1">
      <alignment horizontal="center" vertical="center"/>
    </xf>
    <xf numFmtId="1" fontId="9" fillId="0" borderId="7" xfId="0" applyNumberFormat="1" applyFont="1" applyBorder="1" applyAlignment="1">
      <alignment horizontal="right" vertical="center"/>
    </xf>
    <xf numFmtId="1" fontId="9" fillId="0" borderId="8" xfId="0" applyNumberFormat="1" applyFont="1" applyBorder="1" applyAlignment="1">
      <alignment horizontal="left" vertical="center"/>
    </xf>
    <xf numFmtId="167" fontId="9" fillId="0" borderId="9" xfId="1" applyNumberFormat="1" applyFont="1" applyBorder="1" applyAlignment="1">
      <alignment horizontal="center" vertical="center"/>
    </xf>
    <xf numFmtId="165" fontId="12" fillId="0" borderId="0" xfId="1" applyFont="1" applyFill="1" applyBorder="1" applyAlignment="1">
      <alignment horizontal="center" vertical="center"/>
    </xf>
    <xf numFmtId="1" fontId="9" fillId="0" borderId="10" xfId="0" applyNumberFormat="1" applyFont="1" applyBorder="1" applyAlignment="1">
      <alignment horizontal="right" vertical="center"/>
    </xf>
    <xf numFmtId="1" fontId="9" fillId="0" borderId="11" xfId="0" applyNumberFormat="1" applyFont="1" applyBorder="1" applyAlignment="1">
      <alignment horizontal="left" vertical="center"/>
    </xf>
    <xf numFmtId="0" fontId="6" fillId="3" borderId="3" xfId="0" applyFont="1" applyFill="1" applyBorder="1" applyAlignment="1">
      <alignment horizontal="left" vertical="center" wrapText="1"/>
    </xf>
    <xf numFmtId="0" fontId="6" fillId="3" borderId="4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vertical="center"/>
    </xf>
    <xf numFmtId="0" fontId="6" fillId="3" borderId="5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right" vertical="center"/>
    </xf>
    <xf numFmtId="2" fontId="6" fillId="3" borderId="5" xfId="1" applyNumberFormat="1" applyFont="1" applyFill="1" applyBorder="1" applyAlignment="1">
      <alignment horizontal="center" vertical="center"/>
    </xf>
    <xf numFmtId="2" fontId="6" fillId="3" borderId="1" xfId="0" applyNumberFormat="1" applyFont="1" applyFill="1" applyBorder="1" applyAlignment="1">
      <alignment horizontal="center" vertical="center"/>
    </xf>
    <xf numFmtId="2" fontId="6" fillId="3" borderId="2" xfId="0" applyNumberFormat="1" applyFont="1" applyFill="1" applyBorder="1" applyAlignment="1">
      <alignment horizontal="center" vertical="center"/>
    </xf>
    <xf numFmtId="1" fontId="6" fillId="3" borderId="7" xfId="0" applyNumberFormat="1" applyFont="1" applyFill="1" applyBorder="1" applyAlignment="1">
      <alignment horizontal="right" vertical="center"/>
    </xf>
    <xf numFmtId="1" fontId="6" fillId="3" borderId="8" xfId="0" applyNumberFormat="1" applyFont="1" applyFill="1" applyBorder="1" applyAlignment="1">
      <alignment horizontal="left" vertical="center"/>
    </xf>
    <xf numFmtId="167" fontId="6" fillId="3" borderId="1" xfId="1" applyNumberFormat="1" applyFont="1" applyFill="1" applyBorder="1" applyAlignment="1">
      <alignment horizontal="center" vertical="center"/>
    </xf>
    <xf numFmtId="1" fontId="7" fillId="0" borderId="0" xfId="0" applyNumberFormat="1" applyFont="1" applyAlignment="1">
      <alignment horizontal="right" vertical="center"/>
    </xf>
    <xf numFmtId="0" fontId="13" fillId="0" borderId="0" xfId="0" applyFont="1"/>
    <xf numFmtId="0" fontId="9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right"/>
    </xf>
    <xf numFmtId="166" fontId="9" fillId="0" borderId="0" xfId="0" applyNumberFormat="1" applyFont="1" applyAlignment="1">
      <alignment horizontal="center"/>
    </xf>
    <xf numFmtId="1" fontId="9" fillId="0" borderId="0" xfId="0" applyNumberFormat="1" applyFont="1" applyAlignment="1">
      <alignment horizontal="right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0" xfId="0" applyFont="1"/>
    <xf numFmtId="0" fontId="6" fillId="0" borderId="0" xfId="0" applyFont="1"/>
    <xf numFmtId="168" fontId="0" fillId="0" borderId="0" xfId="0" applyNumberFormat="1"/>
    <xf numFmtId="0" fontId="18" fillId="0" borderId="0" xfId="0" applyFont="1" applyAlignment="1">
      <alignment horizontal="left"/>
    </xf>
    <xf numFmtId="0" fontId="18" fillId="0" borderId="0" xfId="0" applyFont="1"/>
    <xf numFmtId="168" fontId="0" fillId="0" borderId="0" xfId="0" applyNumberFormat="1" applyAlignment="1">
      <alignment horizontal="right"/>
    </xf>
    <xf numFmtId="168" fontId="0" fillId="0" borderId="3" xfId="0" applyNumberFormat="1" applyBorder="1" applyAlignment="1">
      <alignment horizontal="right"/>
    </xf>
    <xf numFmtId="168" fontId="0" fillId="0" borderId="15" xfId="0" applyNumberFormat="1" applyBorder="1" applyAlignment="1">
      <alignment horizontal="right"/>
    </xf>
    <xf numFmtId="0" fontId="0" fillId="0" borderId="3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168" fontId="0" fillId="0" borderId="3" xfId="0" applyNumberFormat="1" applyBorder="1" applyAlignment="1">
      <alignment horizontal="right" vertical="center"/>
    </xf>
    <xf numFmtId="169" fontId="0" fillId="0" borderId="3" xfId="0" applyNumberFormat="1" applyBorder="1" applyAlignment="1">
      <alignment horizontal="right"/>
    </xf>
    <xf numFmtId="170" fontId="9" fillId="0" borderId="5" xfId="1" applyNumberFormat="1" applyFont="1" applyBorder="1" applyAlignment="1">
      <alignment horizontal="center" vertical="center"/>
    </xf>
    <xf numFmtId="0" fontId="0" fillId="0" borderId="3" xfId="0" applyBorder="1" applyAlignment="1">
      <alignment horizontal="left"/>
    </xf>
    <xf numFmtId="168" fontId="0" fillId="0" borderId="0" xfId="0" applyNumberFormat="1" applyAlignment="1">
      <alignment horizontal="center"/>
    </xf>
    <xf numFmtId="0" fontId="6" fillId="0" borderId="0" xfId="0" applyFont="1" applyAlignment="1">
      <alignment horizontal="left"/>
    </xf>
    <xf numFmtId="0" fontId="6" fillId="3" borderId="14" xfId="0" applyFont="1" applyFill="1" applyBorder="1" applyAlignment="1">
      <alignment horizontal="left" vertical="center" wrapText="1"/>
    </xf>
    <xf numFmtId="0" fontId="6" fillId="3" borderId="15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/>
    </xf>
    <xf numFmtId="0" fontId="9" fillId="0" borderId="3" xfId="0" applyFont="1" applyBorder="1" applyAlignment="1">
      <alignment horizontal="left"/>
    </xf>
    <xf numFmtId="0" fontId="9" fillId="0" borderId="3" xfId="0" applyFont="1" applyBorder="1"/>
    <xf numFmtId="0" fontId="9" fillId="0" borderId="3" xfId="0" applyFont="1" applyBorder="1" applyAlignment="1">
      <alignment horizontal="left" vertical="center" wrapText="1"/>
    </xf>
    <xf numFmtId="3" fontId="0" fillId="0" borderId="3" xfId="0" applyNumberFormat="1" applyBorder="1" applyAlignment="1">
      <alignment horizontal="center"/>
    </xf>
    <xf numFmtId="3" fontId="0" fillId="0" borderId="3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6"/>
  <sheetViews>
    <sheetView showGridLines="0" tabSelected="1" workbookViewId="0">
      <selection activeCell="G13" sqref="G13"/>
    </sheetView>
  </sheetViews>
  <sheetFormatPr baseColWidth="10" defaultRowHeight="12.75" x14ac:dyDescent="0.2"/>
  <cols>
    <col min="1" max="1" width="27.7109375" style="1" customWidth="1"/>
    <col min="2" max="2" width="4.7109375" style="1" customWidth="1"/>
    <col min="3" max="3" width="4.7109375" customWidth="1"/>
    <col min="4" max="4" width="4.28515625" customWidth="1"/>
    <col min="5" max="6" width="3.7109375" customWidth="1"/>
    <col min="7" max="7" width="10.7109375" customWidth="1"/>
    <col min="8" max="8" width="10.28515625" customWidth="1"/>
    <col min="9" max="9" width="10.140625" customWidth="1"/>
    <col min="10" max="10" width="6.140625" customWidth="1"/>
    <col min="11" max="11" width="4.7109375" customWidth="1"/>
    <col min="12" max="12" width="12.7109375" customWidth="1"/>
    <col min="13" max="13" width="4.7109375" customWidth="1"/>
    <col min="14" max="14" width="5.85546875" customWidth="1"/>
    <col min="15" max="15" width="6.42578125" customWidth="1"/>
  </cols>
  <sheetData>
    <row r="1" spans="1:14" s="2" customFormat="1" ht="14.1" customHeight="1" x14ac:dyDescent="0.25">
      <c r="A1" s="4"/>
      <c r="B1" s="4"/>
      <c r="C1" s="3"/>
      <c r="D1" s="3"/>
      <c r="E1" s="3"/>
      <c r="F1" s="3"/>
      <c r="G1" s="3"/>
      <c r="J1" s="5"/>
    </row>
    <row r="2" spans="1:14" s="2" customFormat="1" ht="14.1" customHeight="1" x14ac:dyDescent="0.25">
      <c r="A2" s="4"/>
      <c r="B2" s="4"/>
      <c r="C2" s="3"/>
      <c r="D2" s="3"/>
      <c r="E2" s="3"/>
      <c r="F2" s="3"/>
      <c r="G2" s="3"/>
      <c r="J2" s="5"/>
    </row>
    <row r="3" spans="1:14" s="2" customFormat="1" ht="14.1" customHeight="1" x14ac:dyDescent="0.25">
      <c r="A3" s="4"/>
      <c r="B3" s="4"/>
      <c r="C3" s="3"/>
      <c r="D3" s="3"/>
      <c r="E3" s="3"/>
      <c r="F3" s="3"/>
      <c r="G3" s="3"/>
      <c r="J3" s="5"/>
    </row>
    <row r="4" spans="1:14" ht="14.1" customHeight="1" x14ac:dyDescent="0.2">
      <c r="A4" s="6"/>
      <c r="B4" s="6"/>
      <c r="C4" s="7"/>
      <c r="D4" s="7"/>
      <c r="E4" s="7"/>
      <c r="F4" s="7"/>
      <c r="G4" s="7"/>
      <c r="J4" s="74"/>
      <c r="K4" s="74"/>
      <c r="L4" s="8"/>
      <c r="M4" s="8"/>
      <c r="N4" s="8"/>
    </row>
    <row r="5" spans="1:14" ht="14.1" customHeight="1" x14ac:dyDescent="0.2"/>
    <row r="6" spans="1:14" s="11" customFormat="1" ht="24" customHeight="1" x14ac:dyDescent="0.2">
      <c r="A6" s="66" t="s">
        <v>0</v>
      </c>
      <c r="B6" s="77" t="s">
        <v>1</v>
      </c>
      <c r="C6" s="78"/>
      <c r="D6" s="79"/>
      <c r="E6" s="77" t="s">
        <v>2</v>
      </c>
      <c r="F6" s="79"/>
      <c r="G6" s="89" t="s">
        <v>3</v>
      </c>
      <c r="H6" s="87"/>
      <c r="I6" s="88"/>
      <c r="J6" s="75" t="s">
        <v>4</v>
      </c>
      <c r="K6" s="76"/>
      <c r="L6" s="9" t="s">
        <v>5</v>
      </c>
      <c r="M6" s="10"/>
    </row>
    <row r="7" spans="1:14" s="11" customFormat="1" ht="24" customHeight="1" x14ac:dyDescent="0.2">
      <c r="A7" s="67"/>
      <c r="B7" s="80" t="s">
        <v>6</v>
      </c>
      <c r="C7" s="81"/>
      <c r="D7" s="82"/>
      <c r="E7" s="85"/>
      <c r="F7" s="86"/>
      <c r="G7" s="90"/>
      <c r="H7" s="12" t="s">
        <v>24</v>
      </c>
      <c r="I7" s="13" t="s">
        <v>7</v>
      </c>
      <c r="J7" s="83" t="s">
        <v>8</v>
      </c>
      <c r="K7" s="84"/>
      <c r="L7" s="14">
        <v>0</v>
      </c>
      <c r="M7" s="15"/>
    </row>
    <row r="8" spans="1:14" s="11" customFormat="1" ht="24" customHeight="1" x14ac:dyDescent="0.2">
      <c r="A8" s="16" t="s">
        <v>25</v>
      </c>
      <c r="B8" s="17"/>
      <c r="C8" s="18">
        <v>6.5</v>
      </c>
      <c r="D8" s="19" t="s">
        <v>9</v>
      </c>
      <c r="E8" s="20">
        <v>0</v>
      </c>
      <c r="F8" s="19" t="s">
        <v>10</v>
      </c>
      <c r="G8" s="62">
        <v>1.46</v>
      </c>
      <c r="H8" s="22">
        <f>G8-G8*E8/100</f>
        <v>1.46</v>
      </c>
      <c r="I8" s="23">
        <f>PRODUCT(C8,H8)</f>
        <v>9.49</v>
      </c>
      <c r="J8" s="24">
        <v>8</v>
      </c>
      <c r="K8" s="25" t="s">
        <v>11</v>
      </c>
      <c r="L8" s="26">
        <f>SUM(I8+(J8*L7))</f>
        <v>9.49</v>
      </c>
      <c r="M8" s="27"/>
    </row>
    <row r="9" spans="1:14" s="11" customFormat="1" ht="40.5" customHeight="1" x14ac:dyDescent="0.2">
      <c r="A9" s="16" t="s">
        <v>26</v>
      </c>
      <c r="B9" s="17"/>
      <c r="C9" s="18">
        <v>15</v>
      </c>
      <c r="D9" s="19" t="s">
        <v>9</v>
      </c>
      <c r="E9" s="20">
        <f>E8</f>
        <v>0</v>
      </c>
      <c r="F9" s="19" t="s">
        <v>10</v>
      </c>
      <c r="G9" s="21">
        <v>1.78</v>
      </c>
      <c r="H9" s="22">
        <f>G9-G9*E9/100</f>
        <v>1.78</v>
      </c>
      <c r="I9" s="23">
        <f>PRODUCT(C9,H9)</f>
        <v>26.7</v>
      </c>
      <c r="J9" s="28">
        <v>14</v>
      </c>
      <c r="K9" s="29" t="s">
        <v>11</v>
      </c>
      <c r="L9" s="26">
        <f>SUM(I9+(J9*L7))</f>
        <v>26.7</v>
      </c>
      <c r="M9" s="27"/>
    </row>
    <row r="10" spans="1:14" s="11" customFormat="1" ht="41.25" customHeight="1" x14ac:dyDescent="0.2">
      <c r="A10" s="16" t="s">
        <v>27</v>
      </c>
      <c r="B10" s="17"/>
      <c r="C10" s="18">
        <v>15</v>
      </c>
      <c r="D10" s="19" t="s">
        <v>9</v>
      </c>
      <c r="E10" s="20">
        <f>E8</f>
        <v>0</v>
      </c>
      <c r="F10" s="19" t="s">
        <v>10</v>
      </c>
      <c r="G10" s="21">
        <v>1.78</v>
      </c>
      <c r="H10" s="22">
        <f>G10-G10*E10/100</f>
        <v>1.78</v>
      </c>
      <c r="I10" s="23">
        <f>PRODUCT(C10,H10)</f>
        <v>26.7</v>
      </c>
      <c r="J10" s="24">
        <v>18</v>
      </c>
      <c r="K10" s="25" t="s">
        <v>11</v>
      </c>
      <c r="L10" s="26">
        <f>SUM(I10+(J10*L7))</f>
        <v>26.7</v>
      </c>
      <c r="M10" s="27"/>
    </row>
    <row r="11" spans="1:14" s="11" customFormat="1" ht="30" customHeight="1" x14ac:dyDescent="0.2">
      <c r="A11" s="16" t="s">
        <v>28</v>
      </c>
      <c r="B11" s="17"/>
      <c r="C11" s="18">
        <v>1</v>
      </c>
      <c r="D11" s="19" t="s">
        <v>9</v>
      </c>
      <c r="E11" s="20">
        <f>E8</f>
        <v>0</v>
      </c>
      <c r="F11" s="19" t="s">
        <v>10</v>
      </c>
      <c r="G11" s="21">
        <v>1.78</v>
      </c>
      <c r="H11" s="22">
        <f>G11-G11*E11/100</f>
        <v>1.78</v>
      </c>
      <c r="I11" s="23">
        <f>PRODUCT(C11,H11)</f>
        <v>1.78</v>
      </c>
      <c r="J11" s="24">
        <v>3</v>
      </c>
      <c r="K11" s="25" t="s">
        <v>12</v>
      </c>
      <c r="L11" s="26">
        <f>SUM(I11+(J11*L7))</f>
        <v>1.78</v>
      </c>
      <c r="M11" s="27"/>
    </row>
    <row r="12" spans="1:14" s="11" customFormat="1" ht="39" customHeight="1" x14ac:dyDescent="0.2">
      <c r="A12" s="16" t="s">
        <v>29</v>
      </c>
      <c r="B12" s="17"/>
      <c r="C12" s="18">
        <v>2.8</v>
      </c>
      <c r="D12" s="19" t="s">
        <v>9</v>
      </c>
      <c r="E12" s="20">
        <f>E8</f>
        <v>0</v>
      </c>
      <c r="F12" s="19" t="s">
        <v>10</v>
      </c>
      <c r="G12" s="21">
        <v>7.71</v>
      </c>
      <c r="H12" s="22">
        <f>G12-G12*E12/100</f>
        <v>7.71</v>
      </c>
      <c r="I12" s="23">
        <f>PRODUCT(C12,H12)</f>
        <v>21.587999999999997</v>
      </c>
      <c r="J12" s="24">
        <v>17</v>
      </c>
      <c r="K12" s="25" t="s">
        <v>11</v>
      </c>
      <c r="L12" s="26">
        <f>SUM(I12+(J12*L7))</f>
        <v>21.587999999999997</v>
      </c>
      <c r="M12" s="27"/>
    </row>
    <row r="13" spans="1:14" s="42" customFormat="1" ht="27.75" customHeight="1" x14ac:dyDescent="0.2">
      <c r="A13" s="30" t="s">
        <v>13</v>
      </c>
      <c r="B13" s="31"/>
      <c r="C13" s="32"/>
      <c r="D13" s="33"/>
      <c r="E13" s="34"/>
      <c r="F13" s="33"/>
      <c r="G13" s="35"/>
      <c r="H13" s="36"/>
      <c r="I13" s="37">
        <f>ROUND(SUM(I8:I12),2)</f>
        <v>86.26</v>
      </c>
      <c r="J13" s="38">
        <f>ROUND(SUM(J8:J12),2)</f>
        <v>60</v>
      </c>
      <c r="K13" s="39" t="s">
        <v>11</v>
      </c>
      <c r="L13" s="40">
        <f>ROUND(SUM(L8:L12),2)</f>
        <v>86.26</v>
      </c>
      <c r="M13" s="41"/>
    </row>
    <row r="14" spans="1:14" s="11" customFormat="1" ht="14.25" customHeight="1" x14ac:dyDescent="0.2">
      <c r="A14" s="43"/>
      <c r="B14" s="43"/>
      <c r="C14" s="44"/>
      <c r="D14" s="44"/>
      <c r="E14" s="45"/>
      <c r="F14" s="43"/>
      <c r="G14" s="46"/>
      <c r="H14" s="44"/>
      <c r="I14" s="44"/>
      <c r="J14" s="47"/>
      <c r="K14" s="43"/>
      <c r="L14" s="48"/>
      <c r="M14" s="49"/>
    </row>
    <row r="15" spans="1:14" x14ac:dyDescent="0.2">
      <c r="A15" s="50"/>
    </row>
    <row r="16" spans="1:14" ht="13.5" customHeight="1" x14ac:dyDescent="0.2">
      <c r="A16" s="51" t="s">
        <v>14</v>
      </c>
    </row>
    <row r="17" spans="1:8" x14ac:dyDescent="0.2">
      <c r="A17" s="70" t="s">
        <v>30</v>
      </c>
      <c r="B17" s="70"/>
      <c r="C17" s="70"/>
      <c r="D17" s="70"/>
      <c r="E17" s="72">
        <v>0</v>
      </c>
      <c r="F17" s="72"/>
      <c r="G17" s="58" t="s">
        <v>15</v>
      </c>
      <c r="H17" s="56">
        <f>E17*I8</f>
        <v>0</v>
      </c>
    </row>
    <row r="18" spans="1:8" x14ac:dyDescent="0.2">
      <c r="A18" s="70" t="s">
        <v>34</v>
      </c>
      <c r="B18" s="70"/>
      <c r="C18" s="70"/>
      <c r="D18" s="70"/>
      <c r="E18" s="72">
        <f>E17</f>
        <v>0</v>
      </c>
      <c r="F18" s="72"/>
      <c r="G18" s="58" t="s">
        <v>15</v>
      </c>
      <c r="H18" s="56">
        <f>E18*I9</f>
        <v>0</v>
      </c>
    </row>
    <row r="19" spans="1:8" x14ac:dyDescent="0.2">
      <c r="A19" s="70" t="s">
        <v>33</v>
      </c>
      <c r="B19" s="70"/>
      <c r="C19" s="70"/>
      <c r="D19" s="70"/>
      <c r="E19" s="72">
        <f>E17</f>
        <v>0</v>
      </c>
      <c r="F19" s="72"/>
      <c r="G19" s="58" t="s">
        <v>15</v>
      </c>
      <c r="H19" s="56">
        <f>E19*I10</f>
        <v>0</v>
      </c>
    </row>
    <row r="20" spans="1:8" x14ac:dyDescent="0.2">
      <c r="A20" s="70" t="s">
        <v>31</v>
      </c>
      <c r="B20" s="70"/>
      <c r="C20" s="70"/>
      <c r="D20" s="70"/>
      <c r="E20" s="72">
        <f>E17</f>
        <v>0</v>
      </c>
      <c r="F20" s="72"/>
      <c r="G20" s="58" t="s">
        <v>15</v>
      </c>
      <c r="H20" s="56">
        <f>E20*I11</f>
        <v>0</v>
      </c>
    </row>
    <row r="21" spans="1:8" s="8" customFormat="1" ht="25.5" customHeight="1" x14ac:dyDescent="0.2">
      <c r="A21" s="71" t="s">
        <v>29</v>
      </c>
      <c r="B21" s="71"/>
      <c r="C21" s="71"/>
      <c r="D21" s="71"/>
      <c r="E21" s="73">
        <f>E17</f>
        <v>0</v>
      </c>
      <c r="F21" s="73"/>
      <c r="G21" s="59" t="s">
        <v>15</v>
      </c>
      <c r="H21" s="60">
        <f>E21*I12</f>
        <v>0</v>
      </c>
    </row>
    <row r="22" spans="1:8" x14ac:dyDescent="0.2">
      <c r="A22" s="43"/>
      <c r="B22"/>
      <c r="C22" s="55"/>
      <c r="D22" s="55"/>
      <c r="E22" s="55"/>
      <c r="H22" s="57">
        <f>SUM(H17:H21)</f>
        <v>0</v>
      </c>
    </row>
    <row r="23" spans="1:8" x14ac:dyDescent="0.2">
      <c r="A23" s="43"/>
      <c r="D23" s="64"/>
      <c r="E23" s="64"/>
    </row>
    <row r="24" spans="1:8" x14ac:dyDescent="0.2">
      <c r="A24" s="65" t="s">
        <v>16</v>
      </c>
      <c r="B24" s="65"/>
      <c r="C24" s="65"/>
      <c r="D24" s="65"/>
      <c r="E24" s="65"/>
      <c r="F24" s="65"/>
    </row>
    <row r="25" spans="1:8" x14ac:dyDescent="0.2">
      <c r="A25" s="68" t="s">
        <v>32</v>
      </c>
      <c r="B25" s="68"/>
      <c r="C25" s="68"/>
      <c r="D25" s="68"/>
      <c r="E25" s="68"/>
      <c r="F25" s="68"/>
      <c r="G25" s="68"/>
      <c r="H25" s="61">
        <f>ROUNDUP((C8*E17/25),0)</f>
        <v>0</v>
      </c>
    </row>
    <row r="26" spans="1:8" x14ac:dyDescent="0.2">
      <c r="A26" s="69" t="s">
        <v>35</v>
      </c>
      <c r="B26" s="69"/>
      <c r="C26" s="69"/>
      <c r="D26" s="69"/>
      <c r="E26" s="69"/>
      <c r="F26" s="69"/>
      <c r="G26" s="69"/>
      <c r="H26" s="61">
        <f>ROUNDUP((C10*E19/25)+(C11*E20/25)+(C9*E18/25),0)</f>
        <v>0</v>
      </c>
    </row>
    <row r="27" spans="1:8" x14ac:dyDescent="0.2">
      <c r="A27" s="63" t="s">
        <v>29</v>
      </c>
      <c r="B27" s="63"/>
      <c r="C27" s="63"/>
      <c r="D27" s="63"/>
      <c r="E27" s="63"/>
      <c r="F27" s="63"/>
      <c r="G27" s="63"/>
      <c r="H27" s="61">
        <f>ROUNDUP((C12*E21/20),0)</f>
        <v>0</v>
      </c>
    </row>
    <row r="28" spans="1:8" x14ac:dyDescent="0.2">
      <c r="E28" s="52"/>
    </row>
    <row r="30" spans="1:8" s="54" customFormat="1" ht="11.25" x14ac:dyDescent="0.2">
      <c r="A30" s="53" t="s">
        <v>17</v>
      </c>
      <c r="B30" s="53"/>
    </row>
    <row r="31" spans="1:8" s="54" customFormat="1" ht="11.25" x14ac:dyDescent="0.2">
      <c r="A31" s="53" t="s">
        <v>18</v>
      </c>
      <c r="B31" s="53"/>
    </row>
    <row r="32" spans="1:8" s="54" customFormat="1" ht="11.25" x14ac:dyDescent="0.2">
      <c r="A32" s="53" t="s">
        <v>19</v>
      </c>
      <c r="B32" s="53"/>
    </row>
    <row r="33" spans="1:2" s="54" customFormat="1" ht="11.25" x14ac:dyDescent="0.2">
      <c r="A33" s="54" t="s">
        <v>20</v>
      </c>
      <c r="B33" s="53"/>
    </row>
    <row r="34" spans="1:2" s="54" customFormat="1" ht="11.25" x14ac:dyDescent="0.2">
      <c r="A34" s="53" t="s">
        <v>21</v>
      </c>
      <c r="B34" s="53"/>
    </row>
    <row r="35" spans="1:2" s="54" customFormat="1" ht="11.25" x14ac:dyDescent="0.2">
      <c r="A35" s="53" t="s">
        <v>22</v>
      </c>
      <c r="B35" s="53"/>
    </row>
    <row r="36" spans="1:2" s="54" customFormat="1" ht="11.25" x14ac:dyDescent="0.2">
      <c r="A36" s="53" t="s">
        <v>23</v>
      </c>
      <c r="B36" s="53"/>
    </row>
  </sheetData>
  <mergeCells count="24">
    <mergeCell ref="J4:K4"/>
    <mergeCell ref="J6:K6"/>
    <mergeCell ref="B6:D6"/>
    <mergeCell ref="B7:D7"/>
    <mergeCell ref="J7:K7"/>
    <mergeCell ref="E6:F7"/>
    <mergeCell ref="H6:I6"/>
    <mergeCell ref="G6:G7"/>
    <mergeCell ref="A27:G27"/>
    <mergeCell ref="D23:E23"/>
    <mergeCell ref="A24:F24"/>
    <mergeCell ref="A6:A7"/>
    <mergeCell ref="A25:G25"/>
    <mergeCell ref="A26:G26"/>
    <mergeCell ref="A17:D17"/>
    <mergeCell ref="A18:D18"/>
    <mergeCell ref="A19:D19"/>
    <mergeCell ref="A20:D20"/>
    <mergeCell ref="A21:D21"/>
    <mergeCell ref="E17:F17"/>
    <mergeCell ref="E18:F18"/>
    <mergeCell ref="E19:F19"/>
    <mergeCell ref="E20:F20"/>
    <mergeCell ref="E21:F21"/>
  </mergeCells>
  <phoneticPr fontId="0" type="noConversion"/>
  <printOptions gridLinesSet="0"/>
  <pageMargins left="0.39370078740157483" right="0.47244094488188981" top="1.3779527559055118" bottom="0.70866141732283472" header="0.70866141732283472" footer="0.51181102362204722"/>
  <pageSetup paperSize="9" scale="90" orientation="portrait" horizontalDpi="4294967292" verticalDpi="360" r:id="rId1"/>
  <headerFooter alignWithMargins="0">
    <oddHeader>&amp;L&amp;"Arial,Fett"Vertikalabdichtung - mineralische Dichtungsschlämme&amp;R&amp;G</oddHeader>
  </headerFooter>
  <customProperties>
    <customPr name="_pios_id" r:id="rId2"/>
  </customProperties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Vertikalabdichtung mit DS </vt:lpstr>
    </vt:vector>
  </TitlesOfParts>
  <Company>Colfirmit Rajasil GmbH &amp; Co. KG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Boetzl</dc:creator>
  <cp:lastModifiedBy>Philipp Koch</cp:lastModifiedBy>
  <cp:lastPrinted>2022-01-18T09:58:39Z</cp:lastPrinted>
  <dcterms:created xsi:type="dcterms:W3CDTF">2004-04-07T08:25:12Z</dcterms:created>
  <dcterms:modified xsi:type="dcterms:W3CDTF">2025-02-28T12:49:25Z</dcterms:modified>
</cp:coreProperties>
</file>