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ustomProperty3.bin" ContentType="application/vnd.openxmlformats-officedocument.spreadsheetml.customProperty"/>
  <Override PartName="/xl/comments3.xml" ContentType="application/vnd.openxmlformats-officedocument.spreadsheetml.comments+xml"/>
  <Override PartName="/xl/customProperty4.bin" ContentType="application/vnd.openxmlformats-officedocument.spreadsheetml.customProperty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Rajasil/"/>
    </mc:Choice>
  </mc:AlternateContent>
  <xr:revisionPtr revIDLastSave="74" documentId="8_{CB070529-04C3-422C-9F16-F9CC806395EF}" xr6:coauthVersionLast="47" xr6:coauthVersionMax="47" xr10:uidLastSave="{C8831350-0D44-4F24-AB9C-B640DF2DAB27}"/>
  <bookViews>
    <workbookView xWindow="-120" yWindow="-120" windowWidth="29040" windowHeight="15720" xr2:uid="{00000000-000D-0000-FFFF-FFFF00000000}"/>
  </bookViews>
  <sheets>
    <sheet name="SP4 einlagig Innen" sheetId="1" r:id="rId1"/>
    <sheet name="SP4 zweilagig Innen" sheetId="5" r:id="rId2"/>
    <sheet name="SP4 zweilagig Außen" sheetId="2" r:id="rId3"/>
    <sheet name="SP4 mit EGM Innen" sheetId="4" r:id="rId4"/>
  </sheet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10" i="1"/>
  <c r="G11" i="1"/>
  <c r="G12" i="1"/>
  <c r="G13" i="1"/>
  <c r="F35" i="4"/>
  <c r="D24" i="4"/>
  <c r="D9" i="4"/>
  <c r="F40" i="4" l="1"/>
  <c r="F36" i="4"/>
  <c r="F41" i="2"/>
  <c r="F40" i="2"/>
  <c r="F39" i="2"/>
  <c r="F38" i="2"/>
  <c r="F37" i="2"/>
  <c r="F36" i="2"/>
  <c r="F35" i="2"/>
  <c r="F34" i="2"/>
  <c r="D11" i="2"/>
  <c r="G11" i="2" s="1"/>
  <c r="H11" i="2" s="1"/>
  <c r="K11" i="2" s="1"/>
  <c r="F34" i="5"/>
  <c r="F33" i="5"/>
  <c r="G33" i="5"/>
  <c r="D22" i="5"/>
  <c r="G9" i="5" l="1"/>
  <c r="H9" i="5" s="1"/>
  <c r="G22" i="5" s="1"/>
  <c r="D9" i="5"/>
  <c r="G38" i="5"/>
  <c r="G37" i="5"/>
  <c r="F37" i="5"/>
  <c r="G36" i="5"/>
  <c r="G35" i="5"/>
  <c r="F35" i="5"/>
  <c r="G34" i="5"/>
  <c r="G32" i="5"/>
  <c r="F32" i="5"/>
  <c r="D28" i="5"/>
  <c r="F38" i="5" s="1"/>
  <c r="D27" i="5"/>
  <c r="D26" i="5"/>
  <c r="F36" i="5" s="1"/>
  <c r="D25" i="5"/>
  <c r="D24" i="5"/>
  <c r="D23" i="5"/>
  <c r="I17" i="5"/>
  <c r="G16" i="5"/>
  <c r="H16" i="5" s="1"/>
  <c r="K16" i="5" s="1"/>
  <c r="D16" i="5"/>
  <c r="I15" i="5"/>
  <c r="D14" i="5"/>
  <c r="G14" i="5" s="1"/>
  <c r="H14" i="5" s="1"/>
  <c r="D13" i="5"/>
  <c r="G13" i="5" s="1"/>
  <c r="H13" i="5" s="1"/>
  <c r="K13" i="5" s="1"/>
  <c r="D12" i="5"/>
  <c r="G12" i="5" s="1"/>
  <c r="H12" i="5" s="1"/>
  <c r="D11" i="5"/>
  <c r="G11" i="5" s="1"/>
  <c r="H11" i="5" s="1"/>
  <c r="D10" i="5"/>
  <c r="G10" i="5" s="1"/>
  <c r="H10" i="5" s="1"/>
  <c r="G23" i="5" s="1"/>
  <c r="G8" i="5"/>
  <c r="H8" i="5" s="1"/>
  <c r="K9" i="5" l="1"/>
  <c r="K11" i="5"/>
  <c r="G24" i="5"/>
  <c r="K10" i="5"/>
  <c r="K14" i="5"/>
  <c r="G27" i="5"/>
  <c r="K12" i="5"/>
  <c r="G25" i="5"/>
  <c r="K8" i="5"/>
  <c r="K15" i="5" s="1"/>
  <c r="K17" i="5" s="1"/>
  <c r="H15" i="5"/>
  <c r="H17" i="5" s="1"/>
  <c r="G21" i="5"/>
  <c r="G26" i="5"/>
  <c r="G28" i="5"/>
  <c r="F35" i="1"/>
  <c r="F34" i="1"/>
  <c r="F33" i="1"/>
  <c r="F32" i="1"/>
  <c r="F31" i="1"/>
  <c r="F30" i="1"/>
  <c r="G29" i="5" l="1"/>
  <c r="G10" i="4"/>
  <c r="H10" i="4" s="1"/>
  <c r="D10" i="4"/>
  <c r="G40" i="4"/>
  <c r="G39" i="4"/>
  <c r="F39" i="4"/>
  <c r="G38" i="4"/>
  <c r="F38" i="4"/>
  <c r="G37" i="4"/>
  <c r="F37" i="4"/>
  <c r="G36" i="4"/>
  <c r="G35" i="4"/>
  <c r="G34" i="4"/>
  <c r="F34" i="4"/>
  <c r="D30" i="4"/>
  <c r="D29" i="4"/>
  <c r="D28" i="4"/>
  <c r="D27" i="4"/>
  <c r="D26" i="4"/>
  <c r="D25" i="4"/>
  <c r="D23" i="4"/>
  <c r="I18" i="4"/>
  <c r="G17" i="4"/>
  <c r="H17" i="4" s="1"/>
  <c r="D17" i="4"/>
  <c r="I16" i="4"/>
  <c r="D15" i="4"/>
  <c r="G15" i="4" s="1"/>
  <c r="H15" i="4" s="1"/>
  <c r="K15" i="4" s="1"/>
  <c r="D14" i="4"/>
  <c r="G14" i="4" s="1"/>
  <c r="H14" i="4" s="1"/>
  <c r="D13" i="4"/>
  <c r="G13" i="4" s="1"/>
  <c r="H13" i="4" s="1"/>
  <c r="K13" i="4" s="1"/>
  <c r="D12" i="4"/>
  <c r="G12" i="4" s="1"/>
  <c r="H12" i="4" s="1"/>
  <c r="G26" i="4" s="1"/>
  <c r="D11" i="4"/>
  <c r="G11" i="4" s="1"/>
  <c r="H11" i="4" s="1"/>
  <c r="K11" i="4" s="1"/>
  <c r="G9" i="4"/>
  <c r="H9" i="4" s="1"/>
  <c r="G23" i="4" s="1"/>
  <c r="G8" i="4"/>
  <c r="H8" i="4" s="1"/>
  <c r="D29" i="2"/>
  <c r="G40" i="2"/>
  <c r="D16" i="2"/>
  <c r="G16" i="2" s="1"/>
  <c r="H16" i="2" s="1"/>
  <c r="K16" i="2" s="1"/>
  <c r="G41" i="2"/>
  <c r="G39" i="2"/>
  <c r="G38" i="2"/>
  <c r="G37" i="2"/>
  <c r="G36" i="2"/>
  <c r="G35" i="2"/>
  <c r="G34" i="2"/>
  <c r="D30" i="2"/>
  <c r="D28" i="2"/>
  <c r="D27" i="2"/>
  <c r="D26" i="2"/>
  <c r="D25" i="2"/>
  <c r="D24" i="2"/>
  <c r="D23" i="2"/>
  <c r="D17" i="2"/>
  <c r="G17" i="2" s="1"/>
  <c r="H17" i="2" s="1"/>
  <c r="I15" i="2"/>
  <c r="I18" i="2" s="1"/>
  <c r="D14" i="2"/>
  <c r="G14" i="2" s="1"/>
  <c r="H14" i="2" s="1"/>
  <c r="K14" i="2" s="1"/>
  <c r="D13" i="2"/>
  <c r="G13" i="2" s="1"/>
  <c r="H13" i="2" s="1"/>
  <c r="D12" i="2"/>
  <c r="G12" i="2" s="1"/>
  <c r="H12" i="2" s="1"/>
  <c r="K12" i="2" s="1"/>
  <c r="D10" i="2"/>
  <c r="G10" i="2" s="1"/>
  <c r="H10" i="2" s="1"/>
  <c r="K10" i="2" s="1"/>
  <c r="D9" i="2"/>
  <c r="G9" i="2" s="1"/>
  <c r="H9" i="2" s="1"/>
  <c r="G8" i="2"/>
  <c r="H8" i="2" s="1"/>
  <c r="G34" i="1"/>
  <c r="G33" i="1"/>
  <c r="G32" i="1"/>
  <c r="G31" i="1"/>
  <c r="D24" i="1"/>
  <c r="D26" i="1"/>
  <c r="D25" i="1"/>
  <c r="D23" i="1"/>
  <c r="D22" i="1"/>
  <c r="D21" i="1"/>
  <c r="K10" i="4" l="1"/>
  <c r="G24" i="4"/>
  <c r="G29" i="2"/>
  <c r="G29" i="4"/>
  <c r="K12" i="4"/>
  <c r="K8" i="4"/>
  <c r="K16" i="4" s="1"/>
  <c r="G22" i="4"/>
  <c r="H16" i="4"/>
  <c r="H18" i="4" s="1"/>
  <c r="K9" i="4"/>
  <c r="K14" i="4"/>
  <c r="G28" i="4"/>
  <c r="K17" i="4"/>
  <c r="G30" i="4"/>
  <c r="G27" i="4"/>
  <c r="G25" i="4"/>
  <c r="G26" i="2"/>
  <c r="K13" i="2"/>
  <c r="G27" i="2"/>
  <c r="K17" i="2"/>
  <c r="G30" i="2"/>
  <c r="G25" i="2"/>
  <c r="K9" i="2"/>
  <c r="G23" i="2"/>
  <c r="K8" i="2"/>
  <c r="K15" i="2" s="1"/>
  <c r="G22" i="2"/>
  <c r="H15" i="2"/>
  <c r="H18" i="2" s="1"/>
  <c r="G28" i="2"/>
  <c r="G24" i="2"/>
  <c r="D13" i="1"/>
  <c r="H13" i="1" s="1"/>
  <c r="D12" i="1"/>
  <c r="H12" i="1" s="1"/>
  <c r="D11" i="1"/>
  <c r="H11" i="1" s="1"/>
  <c r="D10" i="1"/>
  <c r="H10" i="1" s="1"/>
  <c r="G22" i="1" s="1"/>
  <c r="D9" i="1"/>
  <c r="G9" i="1" s="1"/>
  <c r="H9" i="1" s="1"/>
  <c r="G21" i="1" s="1"/>
  <c r="G23" i="1" l="1"/>
  <c r="K11" i="1"/>
  <c r="G25" i="1"/>
  <c r="K13" i="1"/>
  <c r="K12" i="1"/>
  <c r="G24" i="1"/>
  <c r="K10" i="1"/>
  <c r="K9" i="1"/>
  <c r="G31" i="4"/>
  <c r="K18" i="4"/>
  <c r="G31" i="2"/>
  <c r="K18" i="2"/>
  <c r="H8" i="1"/>
  <c r="I14" i="1"/>
  <c r="I16" i="1" s="1"/>
  <c r="D15" i="1"/>
  <c r="G15" i="1" s="1"/>
  <c r="H15" i="1" s="1"/>
  <c r="G30" i="1"/>
  <c r="G35" i="1"/>
  <c r="K15" i="1" l="1"/>
  <c r="G26" i="1"/>
  <c r="G20" i="1"/>
  <c r="K8" i="1"/>
  <c r="K14" i="1" s="1"/>
  <c r="H14" i="1"/>
  <c r="K16" i="1" l="1"/>
  <c r="G27" i="1"/>
  <c r="H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 xml:space="preserve"> </author>
  </authors>
  <commentList>
    <comment ref="K7" authorId="0" shapeId="0" xr:uid="{00000000-0006-0000-0000-000001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D8" authorId="1" shapeId="0" xr:uid="{00000000-0006-0000-0000-000002000000}">
      <text>
        <r>
          <rPr>
            <b/>
            <sz val="8"/>
            <color indexed="10"/>
            <rFont val="Tahoma"/>
            <family val="2"/>
          </rPr>
          <t>hier Rabatt eingeben</t>
        </r>
      </text>
    </comment>
    <comment ref="D20" authorId="1" shapeId="0" xr:uid="{00000000-0006-0000-0000-000003000000}">
      <text>
        <r>
          <rPr>
            <b/>
            <sz val="8"/>
            <color indexed="10"/>
            <rFont val="Tahoma"/>
            <family val="2"/>
          </rPr>
          <t>hier m² der Maßnahme eingeben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 xml:space="preserve"> </author>
  </authors>
  <commentList>
    <comment ref="K7" authorId="0" shapeId="0" xr:uid="{C3BA1178-FBB9-4673-AAE3-BFAC688D4A9D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D8" authorId="1" shapeId="0" xr:uid="{89EE33E3-EA07-4683-8DBE-EC180C710098}">
      <text>
        <r>
          <rPr>
            <b/>
            <sz val="8"/>
            <color indexed="10"/>
            <rFont val="Tahoma"/>
            <family val="2"/>
          </rPr>
          <t>hier Rabatt eingeben</t>
        </r>
      </text>
    </comment>
    <comment ref="D21" authorId="1" shapeId="0" xr:uid="{46319066-09B6-4A9D-A7CA-A117CB14F68B}">
      <text>
        <r>
          <rPr>
            <b/>
            <sz val="8"/>
            <color indexed="10"/>
            <rFont val="Tahoma"/>
            <family val="2"/>
          </rPr>
          <t>hier m² der Maßnahme eingeben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 xml:space="preserve"> </author>
  </authors>
  <commentList>
    <comment ref="K7" authorId="0" shapeId="0" xr:uid="{18863C39-A942-4C53-81EF-67A3C424114A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D8" authorId="1" shapeId="0" xr:uid="{00977659-BDF8-48B9-BB3D-F4C321DD2E33}">
      <text>
        <r>
          <rPr>
            <b/>
            <sz val="8"/>
            <color indexed="10"/>
            <rFont val="Tahoma"/>
            <family val="2"/>
          </rPr>
          <t>hier Rabatt eingeben</t>
        </r>
      </text>
    </comment>
    <comment ref="D22" authorId="1" shapeId="0" xr:uid="{1EFD3193-5110-49E8-B478-3B67E43E97E9}">
      <text>
        <r>
          <rPr>
            <b/>
            <sz val="8"/>
            <color indexed="10"/>
            <rFont val="Tahoma"/>
            <family val="2"/>
          </rPr>
          <t>hier m² der Maßnahme eingeben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 xml:space="preserve"> </author>
  </authors>
  <commentList>
    <comment ref="K7" authorId="0" shapeId="0" xr:uid="{F2D144AE-8EE2-42C5-AB46-E520618F9AE8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D8" authorId="1" shapeId="0" xr:uid="{3263894F-8082-4AF7-93D9-50C7F6D45244}">
      <text>
        <r>
          <rPr>
            <b/>
            <sz val="8"/>
            <color indexed="10"/>
            <rFont val="Tahoma"/>
            <family val="2"/>
          </rPr>
          <t>hier Rabatt eingeben</t>
        </r>
      </text>
    </comment>
    <comment ref="D22" authorId="1" shapeId="0" xr:uid="{7C925CE9-3EC3-4174-BE76-809523C592C9}">
      <text>
        <r>
          <rPr>
            <b/>
            <sz val="8"/>
            <color indexed="10"/>
            <rFont val="Tahoma"/>
            <family val="2"/>
          </rPr>
          <t>hier m² der Maßnahme eingeben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<sst xmlns="http://schemas.openxmlformats.org/spreadsheetml/2006/main" count="342" uniqueCount="69">
  <si>
    <t xml:space="preserve"> Putzaufbau</t>
  </si>
  <si>
    <t xml:space="preserve"> </t>
  </si>
  <si>
    <t>Rabatt-satz</t>
  </si>
  <si>
    <t>Listenpreis
je Einheit
€</t>
  </si>
  <si>
    <t>Zeitauf-wand</t>
  </si>
  <si>
    <t>Lohn + Material</t>
  </si>
  <si>
    <t>Bedarf/m²                ca.</t>
  </si>
  <si>
    <t>Gesamt €</t>
  </si>
  <si>
    <t>min</t>
  </si>
  <si>
    <t>kg</t>
  </si>
  <si>
    <t>%</t>
  </si>
  <si>
    <t>/m²</t>
  </si>
  <si>
    <t>Gesamtpreis Putzaufbau</t>
  </si>
  <si>
    <t>l</t>
  </si>
  <si>
    <t>Systempreis incl. Anstrich</t>
  </si>
  <si>
    <t>Materialkosten</t>
  </si>
  <si>
    <t>m²</t>
  </si>
  <si>
    <t>Materialbedarf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</si>
  <si>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</si>
  <si>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</si>
  <si>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</si>
  <si>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</si>
  <si>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</si>
  <si>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Netto €</t>
  </si>
  <si>
    <t>Rajasil SPB (Spritzbewurf), netzförmig</t>
  </si>
  <si>
    <t>Armierungsputz
Rajasil KFP OWA (Kalkfeinputz Innen), Dicke 5 mm</t>
  </si>
  <si>
    <t>Rajasil AGG (Armierungsgittergewebe grob)</t>
  </si>
  <si>
    <t>Rajasil KFP OWA (Kalkfeinputz Innen), Dicke 3 mm</t>
  </si>
  <si>
    <t>HECK SIF INTERIOR (Silikat-Innenfarbe) weiß
einmaliger Anstrich</t>
  </si>
  <si>
    <t>Rajasil SPB (Spritzbewurf)</t>
  </si>
  <si>
    <t>Rajasil KFP OWA (Kalkfeinputz Innen)</t>
  </si>
  <si>
    <t>Rajasil AGG (Armierungsgittergewebe)</t>
  </si>
  <si>
    <t>HECK SIF INTERIOR (Silikat-Innenfarbe)</t>
  </si>
  <si>
    <t>(Armierung)</t>
  </si>
  <si>
    <t>(Oberputz)</t>
  </si>
  <si>
    <t>Armierungsputz mit Rajasil SSL (Sanierschlämme) weiß
Dicke 5 mm</t>
  </si>
  <si>
    <t>Rajasil SSL (Sanierschlämme)</t>
  </si>
  <si>
    <t>Rajasil SSL (Sanierschlämme) weiß</t>
  </si>
  <si>
    <t>Oberputz mit Rajasil SSL (Sanierschlämme) weiß
Dicke 5 mm</t>
  </si>
  <si>
    <t>HECK FIXATIV</t>
  </si>
  <si>
    <t>HECK SIF (Silikat-Fassadenfarbe) weiß
einmaliger Anstrich</t>
  </si>
  <si>
    <t>HECK SIF (Silikat-Fassadenfarbe)</t>
  </si>
  <si>
    <t>HECK SIF (Silikat-Fassadenfarbe) weiß</t>
  </si>
  <si>
    <t>HECK SIF INTERIOR (Silikat-Innenfarbe) weiß</t>
  </si>
  <si>
    <t>Rajasil KFP OWA (Kalkfeinputz Innen) weiß</t>
  </si>
  <si>
    <t>Untergrund egalisieren
mit Rajasil SP4 (Sanierputz SP4 mit HyTer-Technologie)
Auftragsdicke: 10 mm</t>
  </si>
  <si>
    <t>Rajasil Sanierputz SP4, Auftragsdicke: 20 mm</t>
  </si>
  <si>
    <t>Rajasil SP4 (Sanierputz SP3) Egalisieren</t>
  </si>
  <si>
    <t>Rajasil SP4 (Sanierputz SP3)</t>
  </si>
  <si>
    <t>Rajasil SP4 (Sanierputz SP4) - Gesamt</t>
  </si>
  <si>
    <t>Rajasil SP4 (Sanierputz SP4) zweilagig
Auftragsdicke: 20 mm 
Oberfläche glatt gefilzt</t>
  </si>
  <si>
    <t>Rajasil SP4 (Sanierputz SP 4)             Zulage für 5 mm Mehrputzdicke</t>
  </si>
  <si>
    <t xml:space="preserve">Rajasil SP4 (Sanierputz SP4) </t>
  </si>
  <si>
    <t>Rajasil SP4 (Sanierputz SP4) Zulage</t>
  </si>
  <si>
    <t>Rajasil SP4 (Sanierputz SP4) zweilagig, Auftragsdicke: 20 mm</t>
  </si>
  <si>
    <t>Rajasil SP4 (Sanierputz SP4)
Zulage für 5 mm Mehrputzdicke</t>
  </si>
  <si>
    <t>Rajasil SP4 (Sanierputz SP4)</t>
  </si>
  <si>
    <t>Rajasil SP4 (Sanierputz SP4) - Zulage</t>
  </si>
  <si>
    <t>Rajasil SP4 (Sanierputz SP3) - Gesamt</t>
  </si>
  <si>
    <t>Rajasil SP4 (Sanierputz SP4)             Zulage für 5 mm Mehrputzdicke</t>
  </si>
  <si>
    <t>Rajasil SP4 (Sanierputz SP4)
Auftragsdicke: 15 mm
Oberfläche glatt gefilzt</t>
  </si>
  <si>
    <t>Untergrund egalisieren
mit Rajasil PGP PLUS (Porengrundputz PLUS)
Auftragsdicke: 10 mm</t>
  </si>
  <si>
    <t>Grundputz- und Salzpufferlage
mit Rajasil PGP PLUS (Porengrundputz PLUS)
Auftragsdicke: 10 mm
Oberfläche aufgekämmt</t>
  </si>
  <si>
    <t>Rajasil PGP PLUS (Porengrundputz PLUS)</t>
  </si>
  <si>
    <t>(Untergrund)</t>
  </si>
  <si>
    <t>Rajasil PGP PLUS (Porengrundputz PLUS) - Gesamt</t>
  </si>
  <si>
    <t xml:space="preserve">Bei den Angaben in der Tabelle handelt es sich um Richtwerte aus der "Zeitaufwand-Tabelle - Ausbau / Fassade, 5. Auflage" </t>
  </si>
  <si>
    <t>vom Fachverband der Stuckateuere für Ausbau und Fassade. Die tatsächlichen Verbräuche und vor allem Zeitwerte</t>
  </si>
  <si>
    <t>können je nach den örtlichen Gegebenheiten auch in größerem Umfang von den Richtwerten abweichen.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</si>
</sst>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\ &quot;DM&quot;;\-#,##0.00\ &quot;DM&quot;"/>
    <numFmt numFmtId="165" formatCode="_-* #,##0.00\ &quot;DM&quot;_-;\-* #,##0.00\ &quot;DM&quot;_-;_-* &quot;-&quot;??\ &quot;DM&quot;_-;_-@_-"/>
    <numFmt numFmtId="166" formatCode="#,##0.00\ &quot;DM&quot;"/>
    <numFmt numFmtId="167" formatCode="#,##0.00\ \€"/>
    <numFmt numFmtId="168" formatCode="#,##0.00\ &quot;€&quot;"/>
    <numFmt numFmtId="169" formatCode="0\ &quot;Gebinde&quot;"/>
    <numFmt numFmtId="170" formatCode="0\ &quot;Sack&quot;"/>
    <numFmt numFmtId="171" formatCode="0\ &quot;Rollen&quot;"/>
    <numFmt numFmtId="172" formatCode="0.000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/>
    </xf>
    <xf numFmtId="0" fontId="10" fillId="2" borderId="6" xfId="0" applyFont="1" applyFill="1" applyBorder="1" applyAlignment="1">
      <alignment horizontal="right" vertical="center"/>
    </xf>
    <xf numFmtId="2" fontId="9" fillId="0" borderId="5" xfId="1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right" vertical="center"/>
    </xf>
    <xf numFmtId="1" fontId="9" fillId="0" borderId="8" xfId="0" applyNumberFormat="1" applyFont="1" applyBorder="1" applyAlignment="1">
      <alignment horizontal="left" vertical="center"/>
    </xf>
    <xf numFmtId="167" fontId="9" fillId="0" borderId="9" xfId="1" applyNumberFormat="1" applyFont="1" applyBorder="1" applyAlignment="1">
      <alignment horizontal="center" vertical="center"/>
    </xf>
    <xf numFmtId="165" fontId="12" fillId="0" borderId="0" xfId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right" vertical="center"/>
    </xf>
    <xf numFmtId="2" fontId="6" fillId="3" borderId="5" xfId="1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right" vertical="center"/>
    </xf>
    <xf numFmtId="1" fontId="6" fillId="3" borderId="8" xfId="0" applyNumberFormat="1" applyFont="1" applyFill="1" applyBorder="1" applyAlignment="1">
      <alignment horizontal="left" vertical="center"/>
    </xf>
    <xf numFmtId="167" fontId="6" fillId="3" borderId="1" xfId="1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13" fillId="0" borderId="0" xfId="0" applyFont="1"/>
    <xf numFmtId="0" fontId="9" fillId="0" borderId="4" xfId="0" quotePrefix="1" applyFont="1" applyBorder="1" applyAlignment="1">
      <alignment horizontal="right" vertical="center" wrapText="1"/>
    </xf>
    <xf numFmtId="1" fontId="9" fillId="0" borderId="10" xfId="0" applyNumberFormat="1" applyFont="1" applyBorder="1" applyAlignment="1">
      <alignment horizontal="right" vertical="center"/>
    </xf>
    <xf numFmtId="1" fontId="9" fillId="0" borderId="11" xfId="0" applyNumberFormat="1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right" vertical="center"/>
    </xf>
    <xf numFmtId="165" fontId="7" fillId="0" borderId="0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/>
    <xf numFmtId="0" fontId="6" fillId="0" borderId="0" xfId="0" applyFont="1"/>
    <xf numFmtId="168" fontId="0" fillId="0" borderId="0" xfId="0" applyNumberForma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168" fontId="0" fillId="0" borderId="0" xfId="0" applyNumberFormat="1" applyAlignment="1">
      <alignment horizontal="right"/>
    </xf>
    <xf numFmtId="168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168" fontId="0" fillId="0" borderId="13" xfId="0" applyNumberFormat="1" applyBorder="1" applyAlignment="1">
      <alignment horizontal="right"/>
    </xf>
    <xf numFmtId="0" fontId="2" fillId="0" borderId="0" xfId="0" applyFont="1"/>
    <xf numFmtId="172" fontId="9" fillId="0" borderId="5" xfId="1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/>
    <xf numFmtId="3" fontId="0" fillId="0" borderId="3" xfId="0" applyNumberFormat="1" applyBorder="1" applyAlignment="1">
      <alignment horizontal="center"/>
    </xf>
    <xf numFmtId="0" fontId="9" fillId="0" borderId="3" xfId="0" applyFont="1" applyBorder="1"/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70" fontId="0" fillId="0" borderId="6" xfId="0" applyNumberFormat="1" applyBorder="1" applyAlignment="1">
      <alignment horizontal="right"/>
    </xf>
    <xf numFmtId="170" fontId="0" fillId="0" borderId="5" xfId="0" applyNumberFormat="1" applyBorder="1" applyAlignment="1">
      <alignment horizontal="right"/>
    </xf>
    <xf numFmtId="169" fontId="0" fillId="0" borderId="6" xfId="0" applyNumberFormat="1" applyBorder="1" applyAlignment="1">
      <alignment horizontal="right"/>
    </xf>
    <xf numFmtId="169" fontId="0" fillId="0" borderId="5" xfId="0" applyNumberFormat="1" applyBorder="1" applyAlignment="1">
      <alignment horizontal="right"/>
    </xf>
    <xf numFmtId="0" fontId="6" fillId="0" borderId="0" xfId="0" applyFont="1" applyAlignment="1">
      <alignment horizontal="left"/>
    </xf>
    <xf numFmtId="168" fontId="0" fillId="0" borderId="0" xfId="0" applyNumberFormat="1" applyAlignment="1">
      <alignment horizontal="center"/>
    </xf>
    <xf numFmtId="0" fontId="0" fillId="0" borderId="6" xfId="0" applyBorder="1" applyAlignment="1">
      <alignment horizontal="left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71" fontId="0" fillId="0" borderId="6" xfId="0" applyNumberFormat="1" applyBorder="1" applyAlignment="1">
      <alignment horizontal="right"/>
    </xf>
    <xf numFmtId="171" fontId="0" fillId="0" borderId="5" xfId="0" applyNumberFormat="1" applyBorder="1" applyAlignment="1">
      <alignment horizontal="right"/>
    </xf>
    <xf numFmtId="0" fontId="0" fillId="0" borderId="0" xfId="0" applyAlignment="1">
      <alignment horizontal="right" vertical="center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showGridLines="0" tabSelected="1" topLeftCell="A3" zoomScaleNormal="100" zoomScaleSheetLayoutView="100" workbookViewId="0">
      <selection activeCell="I16" sqref="I16"/>
    </sheetView>
  </sheetViews>
  <sheetFormatPr baseColWidth="10" defaultRowHeight="12.75" x14ac:dyDescent="0.2"/>
  <cols>
    <col min="1" max="1" width="30.5703125" style="1" customWidth="1"/>
    <col min="2" max="2" width="4.7109375" style="1" customWidth="1"/>
    <col min="3" max="3" width="4.28515625" customWidth="1"/>
    <col min="4" max="4" width="3.7109375" customWidth="1"/>
    <col min="5" max="5" width="4.85546875" customWidth="1"/>
    <col min="6" max="6" width="10.7109375" customWidth="1"/>
    <col min="7" max="7" width="10.28515625" customWidth="1"/>
    <col min="8" max="8" width="10.140625" customWidth="1"/>
    <col min="9" max="9" width="6.140625" customWidth="1"/>
    <col min="10" max="10" width="4.7109375" customWidth="1"/>
    <col min="11" max="11" width="12.7109375" customWidth="1"/>
    <col min="12" max="12" width="4.7109375" customWidth="1"/>
    <col min="13" max="13" width="5.85546875" customWidth="1"/>
    <col min="14" max="14" width="6.42578125" customWidth="1"/>
  </cols>
  <sheetData>
    <row r="1" spans="1:13" s="2" customFormat="1" ht="14.1" customHeight="1" x14ac:dyDescent="0.25">
      <c r="A1" s="4"/>
      <c r="B1" s="4"/>
      <c r="C1" s="3"/>
      <c r="D1" s="3"/>
      <c r="E1" s="3"/>
      <c r="F1" s="3"/>
      <c r="I1" s="5"/>
    </row>
    <row r="2" spans="1:13" s="2" customFormat="1" ht="14.1" customHeight="1" x14ac:dyDescent="0.25">
      <c r="A2" s="4"/>
      <c r="B2" s="4"/>
      <c r="C2" s="3"/>
      <c r="D2" s="3"/>
      <c r="E2" s="3"/>
      <c r="F2" s="3"/>
      <c r="I2" s="5"/>
    </row>
    <row r="3" spans="1:13" s="2" customFormat="1" ht="14.1" customHeight="1" x14ac:dyDescent="0.25">
      <c r="A3" s="4"/>
      <c r="B3" s="4"/>
      <c r="C3" s="3"/>
      <c r="D3" s="3"/>
      <c r="E3" s="3"/>
      <c r="F3" s="3"/>
      <c r="I3" s="5"/>
    </row>
    <row r="4" spans="1:13" ht="14.1" customHeight="1" x14ac:dyDescent="0.2">
      <c r="A4" s="6"/>
      <c r="B4" s="6"/>
      <c r="C4" s="7"/>
      <c r="D4" s="7"/>
      <c r="E4" s="7"/>
      <c r="F4" s="7"/>
      <c r="I4" s="86"/>
      <c r="J4" s="86"/>
      <c r="K4" s="8"/>
      <c r="L4" s="8"/>
      <c r="M4" s="8"/>
    </row>
    <row r="5" spans="1:13" ht="14.1" customHeight="1" x14ac:dyDescent="0.2"/>
    <row r="6" spans="1:13" s="11" customFormat="1" ht="24" customHeight="1" x14ac:dyDescent="0.2">
      <c r="A6" s="87" t="s">
        <v>0</v>
      </c>
      <c r="B6" s="91" t="s">
        <v>1</v>
      </c>
      <c r="C6" s="92"/>
      <c r="D6" s="91" t="s">
        <v>2</v>
      </c>
      <c r="E6" s="92"/>
      <c r="F6" s="101" t="s">
        <v>3</v>
      </c>
      <c r="G6" s="99"/>
      <c r="H6" s="100"/>
      <c r="I6" s="89" t="s">
        <v>4</v>
      </c>
      <c r="J6" s="90"/>
      <c r="K6" s="9" t="s">
        <v>5</v>
      </c>
      <c r="L6" s="10"/>
    </row>
    <row r="7" spans="1:13" s="11" customFormat="1" ht="24" customHeight="1" x14ac:dyDescent="0.2">
      <c r="A7" s="88"/>
      <c r="B7" s="93" t="s">
        <v>6</v>
      </c>
      <c r="C7" s="94"/>
      <c r="D7" s="97"/>
      <c r="E7" s="98"/>
      <c r="F7" s="102"/>
      <c r="G7" s="12" t="s">
        <v>23</v>
      </c>
      <c r="H7" s="13" t="s">
        <v>7</v>
      </c>
      <c r="I7" s="95" t="s">
        <v>8</v>
      </c>
      <c r="J7" s="96"/>
      <c r="K7" s="14">
        <v>0</v>
      </c>
      <c r="L7" s="15"/>
    </row>
    <row r="8" spans="1:13" s="11" customFormat="1" ht="40.5" customHeight="1" x14ac:dyDescent="0.2">
      <c r="A8" s="16" t="s">
        <v>24</v>
      </c>
      <c r="B8" s="17">
        <v>5</v>
      </c>
      <c r="C8" s="18" t="s">
        <v>9</v>
      </c>
      <c r="D8" s="19">
        <v>0</v>
      </c>
      <c r="E8" s="18" t="s">
        <v>10</v>
      </c>
      <c r="F8" s="64">
        <v>1.46</v>
      </c>
      <c r="G8" s="21">
        <f>F8-F8*D8/100</f>
        <v>1.46</v>
      </c>
      <c r="H8" s="22">
        <f>PRODUCT(B8,G8)</f>
        <v>7.3</v>
      </c>
      <c r="I8" s="23">
        <v>6</v>
      </c>
      <c r="J8" s="24" t="s">
        <v>11</v>
      </c>
      <c r="K8" s="25">
        <f>SUM(H8+(I8*$K$7))</f>
        <v>7.3</v>
      </c>
      <c r="L8" s="26"/>
    </row>
    <row r="9" spans="1:13" s="11" customFormat="1" ht="51" customHeight="1" x14ac:dyDescent="0.2">
      <c r="A9" s="16" t="s">
        <v>45</v>
      </c>
      <c r="B9" s="17">
        <v>7.5</v>
      </c>
      <c r="C9" s="18" t="s">
        <v>9</v>
      </c>
      <c r="D9" s="19">
        <f>D8</f>
        <v>0</v>
      </c>
      <c r="E9" s="18" t="s">
        <v>10</v>
      </c>
      <c r="F9" s="20">
        <v>2.5099999999999998</v>
      </c>
      <c r="G9" s="21">
        <f t="shared" ref="G9:G13" si="0">F9-F9*D9/100</f>
        <v>2.5099999999999998</v>
      </c>
      <c r="H9" s="22">
        <f t="shared" ref="H9:H13" si="1">PRODUCT(B9,G9)</f>
        <v>18.824999999999999</v>
      </c>
      <c r="I9" s="23">
        <v>14</v>
      </c>
      <c r="J9" s="24" t="s">
        <v>11</v>
      </c>
      <c r="K9" s="25">
        <f t="shared" ref="K9:K13" si="2">SUM(H9+(I9*$K$7))</f>
        <v>18.824999999999999</v>
      </c>
      <c r="L9" s="26"/>
    </row>
    <row r="10" spans="1:13" s="11" customFormat="1" ht="40.5" customHeight="1" x14ac:dyDescent="0.2">
      <c r="A10" s="16" t="s">
        <v>46</v>
      </c>
      <c r="B10" s="17">
        <v>15</v>
      </c>
      <c r="C10" s="18" t="s">
        <v>9</v>
      </c>
      <c r="D10" s="19">
        <f>D8</f>
        <v>0</v>
      </c>
      <c r="E10" s="18" t="s">
        <v>10</v>
      </c>
      <c r="F10" s="20">
        <v>2.5099999999999998</v>
      </c>
      <c r="G10" s="21">
        <f t="shared" si="0"/>
        <v>2.5099999999999998</v>
      </c>
      <c r="H10" s="22">
        <f t="shared" si="1"/>
        <v>37.65</v>
      </c>
      <c r="I10" s="23">
        <v>33</v>
      </c>
      <c r="J10" s="24" t="s">
        <v>11</v>
      </c>
      <c r="K10" s="25">
        <f t="shared" si="2"/>
        <v>37.65</v>
      </c>
      <c r="L10" s="26"/>
    </row>
    <row r="11" spans="1:13" s="11" customFormat="1" ht="40.5" customHeight="1" x14ac:dyDescent="0.2">
      <c r="A11" s="16" t="s">
        <v>25</v>
      </c>
      <c r="B11" s="17">
        <v>6</v>
      </c>
      <c r="C11" s="18" t="s">
        <v>9</v>
      </c>
      <c r="D11" s="19">
        <f>D8</f>
        <v>0</v>
      </c>
      <c r="E11" s="18" t="s">
        <v>10</v>
      </c>
      <c r="F11" s="20">
        <v>2.63</v>
      </c>
      <c r="G11" s="21">
        <f t="shared" si="0"/>
        <v>2.63</v>
      </c>
      <c r="H11" s="22">
        <f t="shared" si="1"/>
        <v>15.78</v>
      </c>
      <c r="I11" s="23">
        <v>15</v>
      </c>
      <c r="J11" s="24" t="s">
        <v>11</v>
      </c>
      <c r="K11" s="25">
        <f t="shared" si="2"/>
        <v>15.78</v>
      </c>
      <c r="L11" s="26"/>
    </row>
    <row r="12" spans="1:13" s="11" customFormat="1" ht="31.5" customHeight="1" x14ac:dyDescent="0.2">
      <c r="A12" s="16" t="s">
        <v>26</v>
      </c>
      <c r="B12" s="17">
        <v>1.1000000000000001</v>
      </c>
      <c r="C12" s="18" t="s">
        <v>16</v>
      </c>
      <c r="D12" s="19">
        <f>D8</f>
        <v>0</v>
      </c>
      <c r="E12" s="18" t="s">
        <v>10</v>
      </c>
      <c r="F12" s="20">
        <v>3.88</v>
      </c>
      <c r="G12" s="21">
        <f t="shared" si="0"/>
        <v>3.88</v>
      </c>
      <c r="H12" s="22">
        <f t="shared" si="1"/>
        <v>4.2679999999999998</v>
      </c>
      <c r="I12" s="23">
        <v>5</v>
      </c>
      <c r="J12" s="24" t="s">
        <v>11</v>
      </c>
      <c r="K12" s="25">
        <f t="shared" si="2"/>
        <v>4.2679999999999998</v>
      </c>
      <c r="L12" s="26"/>
    </row>
    <row r="13" spans="1:13" s="11" customFormat="1" ht="34.5" customHeight="1" x14ac:dyDescent="0.2">
      <c r="A13" s="16" t="s">
        <v>27</v>
      </c>
      <c r="B13" s="17">
        <v>3.6</v>
      </c>
      <c r="C13" s="18" t="s">
        <v>9</v>
      </c>
      <c r="D13" s="19">
        <f>D8</f>
        <v>0</v>
      </c>
      <c r="E13" s="18" t="s">
        <v>10</v>
      </c>
      <c r="F13" s="20">
        <v>2.63</v>
      </c>
      <c r="G13" s="21">
        <f t="shared" si="0"/>
        <v>2.63</v>
      </c>
      <c r="H13" s="22">
        <f t="shared" si="1"/>
        <v>9.468</v>
      </c>
      <c r="I13" s="23">
        <v>15</v>
      </c>
      <c r="J13" s="24" t="s">
        <v>11</v>
      </c>
      <c r="K13" s="25">
        <f t="shared" si="2"/>
        <v>9.468</v>
      </c>
      <c r="L13" s="26"/>
    </row>
    <row r="14" spans="1:13" s="38" customFormat="1" ht="24" customHeight="1" x14ac:dyDescent="0.2">
      <c r="A14" s="27" t="s">
        <v>12</v>
      </c>
      <c r="B14" s="28"/>
      <c r="C14" s="29"/>
      <c r="D14" s="30"/>
      <c r="E14" s="29"/>
      <c r="F14" s="31"/>
      <c r="G14" s="32"/>
      <c r="H14" s="33">
        <f>ROUND(SUM(H8:H8),2)</f>
        <v>7.3</v>
      </c>
      <c r="I14" s="34">
        <f>ROUND(SUM(I8:I8),2)</f>
        <v>6</v>
      </c>
      <c r="J14" s="35" t="s">
        <v>11</v>
      </c>
      <c r="K14" s="36">
        <f>SUM(K8:K8)</f>
        <v>7.3</v>
      </c>
      <c r="L14" s="37"/>
    </row>
    <row r="15" spans="1:13" s="11" customFormat="1" ht="42" customHeight="1" x14ac:dyDescent="0.2">
      <c r="A15" s="16" t="s">
        <v>28</v>
      </c>
      <c r="B15" s="39">
        <v>0.15</v>
      </c>
      <c r="C15" s="18" t="s">
        <v>13</v>
      </c>
      <c r="D15" s="19">
        <f>D8</f>
        <v>0</v>
      </c>
      <c r="E15" s="18" t="s">
        <v>10</v>
      </c>
      <c r="F15" s="20">
        <v>14.65</v>
      </c>
      <c r="G15" s="21">
        <f>F15-F15*D15/100</f>
        <v>14.65</v>
      </c>
      <c r="H15" s="22">
        <f>PRODUCT(B15,G15)</f>
        <v>2.1974999999999998</v>
      </c>
      <c r="I15" s="40">
        <v>6</v>
      </c>
      <c r="J15" s="41" t="s">
        <v>11</v>
      </c>
      <c r="K15" s="25">
        <f>SUM(H15+(I15*K7))</f>
        <v>2.1974999999999998</v>
      </c>
      <c r="L15" s="26"/>
    </row>
    <row r="16" spans="1:13" s="38" customFormat="1" ht="24" customHeight="1" x14ac:dyDescent="0.2">
      <c r="A16" s="42" t="s">
        <v>14</v>
      </c>
      <c r="B16" s="43"/>
      <c r="C16" s="44"/>
      <c r="D16" s="30"/>
      <c r="E16" s="29"/>
      <c r="F16" s="31"/>
      <c r="G16" s="32"/>
      <c r="H16" s="33">
        <f>ROUND(SUM(H14:H15),2)</f>
        <v>9.5</v>
      </c>
      <c r="I16" s="45">
        <f>SUM(I14:I15)</f>
        <v>12</v>
      </c>
      <c r="J16" s="35" t="s">
        <v>11</v>
      </c>
      <c r="K16" s="36">
        <f>ROUND(SUM(K14:K15),2)</f>
        <v>9.5</v>
      </c>
      <c r="L16" s="46"/>
    </row>
    <row r="17" spans="1:12" s="11" customFormat="1" ht="9.9499999999999993" customHeight="1" x14ac:dyDescent="0.2">
      <c r="A17" s="47"/>
      <c r="B17" s="47"/>
      <c r="C17" s="48"/>
      <c r="D17" s="49"/>
      <c r="E17" s="47"/>
      <c r="F17" s="50"/>
      <c r="G17" s="48"/>
      <c r="H17" s="48"/>
      <c r="I17" s="51"/>
      <c r="J17" s="47"/>
      <c r="K17" s="52"/>
      <c r="L17" s="53"/>
    </row>
    <row r="18" spans="1:12" x14ac:dyDescent="0.2">
      <c r="A18" s="54"/>
    </row>
    <row r="19" spans="1:12" ht="13.5" customHeight="1" x14ac:dyDescent="0.2">
      <c r="A19" s="55" t="s">
        <v>15</v>
      </c>
    </row>
    <row r="20" spans="1:12" x14ac:dyDescent="0.2">
      <c r="A20" s="68" t="s">
        <v>29</v>
      </c>
      <c r="B20" s="68"/>
      <c r="C20" s="68"/>
      <c r="D20" s="67">
        <v>0</v>
      </c>
      <c r="E20" s="67"/>
      <c r="F20" s="61" t="s">
        <v>16</v>
      </c>
      <c r="G20" s="60">
        <f t="shared" ref="G20:G25" si="3">D20*H8</f>
        <v>0</v>
      </c>
    </row>
    <row r="21" spans="1:12" x14ac:dyDescent="0.2">
      <c r="A21" s="68" t="s">
        <v>47</v>
      </c>
      <c r="B21" s="68"/>
      <c r="C21" s="68"/>
      <c r="D21" s="67">
        <f>D20</f>
        <v>0</v>
      </c>
      <c r="E21" s="67"/>
      <c r="F21" s="61" t="s">
        <v>16</v>
      </c>
      <c r="G21" s="60">
        <f t="shared" si="3"/>
        <v>0</v>
      </c>
    </row>
    <row r="22" spans="1:12" x14ac:dyDescent="0.2">
      <c r="A22" s="68" t="s">
        <v>48</v>
      </c>
      <c r="B22" s="68"/>
      <c r="C22" s="68"/>
      <c r="D22" s="67">
        <f>D20</f>
        <v>0</v>
      </c>
      <c r="E22" s="67"/>
      <c r="F22" s="61" t="s">
        <v>16</v>
      </c>
      <c r="G22" s="60">
        <f t="shared" si="3"/>
        <v>0</v>
      </c>
    </row>
    <row r="23" spans="1:12" x14ac:dyDescent="0.2">
      <c r="A23" s="68" t="s">
        <v>30</v>
      </c>
      <c r="B23" s="68"/>
      <c r="C23" s="68"/>
      <c r="D23" s="67">
        <f>D20</f>
        <v>0</v>
      </c>
      <c r="E23" s="67"/>
      <c r="F23" s="61" t="s">
        <v>16</v>
      </c>
      <c r="G23" s="60">
        <f t="shared" si="3"/>
        <v>0</v>
      </c>
      <c r="H23" s="63" t="s">
        <v>33</v>
      </c>
    </row>
    <row r="24" spans="1:12" x14ac:dyDescent="0.2">
      <c r="A24" s="68" t="s">
        <v>31</v>
      </c>
      <c r="B24" s="68"/>
      <c r="C24" s="68"/>
      <c r="D24" s="67">
        <f>D20</f>
        <v>0</v>
      </c>
      <c r="E24" s="67"/>
      <c r="F24" s="61" t="s">
        <v>16</v>
      </c>
      <c r="G24" s="60">
        <f t="shared" si="3"/>
        <v>0</v>
      </c>
    </row>
    <row r="25" spans="1:12" x14ac:dyDescent="0.2">
      <c r="A25" s="68" t="s">
        <v>30</v>
      </c>
      <c r="B25" s="68"/>
      <c r="C25" s="68"/>
      <c r="D25" s="67">
        <f>D20</f>
        <v>0</v>
      </c>
      <c r="E25" s="67"/>
      <c r="F25" s="61" t="s">
        <v>16</v>
      </c>
      <c r="G25" s="60">
        <f t="shared" si="3"/>
        <v>0</v>
      </c>
      <c r="H25" s="63" t="s">
        <v>34</v>
      </c>
    </row>
    <row r="26" spans="1:12" x14ac:dyDescent="0.2">
      <c r="A26" s="68" t="s">
        <v>32</v>
      </c>
      <c r="B26" s="68"/>
      <c r="C26" s="68"/>
      <c r="D26" s="67">
        <f>D20</f>
        <v>0</v>
      </c>
      <c r="E26" s="67"/>
      <c r="F26" s="61" t="s">
        <v>16</v>
      </c>
      <c r="G26" s="60">
        <f>D26*H15</f>
        <v>0</v>
      </c>
    </row>
    <row r="27" spans="1:12" x14ac:dyDescent="0.2">
      <c r="A27" s="47" t="s">
        <v>1</v>
      </c>
      <c r="B27"/>
      <c r="C27" s="59"/>
      <c r="D27" s="59"/>
      <c r="E27" s="59"/>
      <c r="G27" s="62">
        <f>SUM(G20:G26)</f>
        <v>0</v>
      </c>
    </row>
    <row r="28" spans="1:12" x14ac:dyDescent="0.2">
      <c r="A28" s="47"/>
      <c r="D28" s="77"/>
      <c r="E28" s="77"/>
    </row>
    <row r="29" spans="1:12" x14ac:dyDescent="0.2">
      <c r="A29" s="76" t="s">
        <v>17</v>
      </c>
      <c r="B29" s="76"/>
      <c r="C29" s="76"/>
      <c r="D29" s="76"/>
      <c r="E29" s="76"/>
      <c r="F29" s="76"/>
    </row>
    <row r="30" spans="1:12" x14ac:dyDescent="0.2">
      <c r="A30" s="78" t="s">
        <v>29</v>
      </c>
      <c r="B30" s="70"/>
      <c r="C30" s="70"/>
      <c r="D30" s="70"/>
      <c r="E30" s="71"/>
      <c r="F30" s="72">
        <f>ROUNDUP((B8*D20/25),0)</f>
        <v>0</v>
      </c>
      <c r="G30" s="73">
        <f>ROUNDUP((C5*B17/30),0)</f>
        <v>0</v>
      </c>
    </row>
    <row r="31" spans="1:12" x14ac:dyDescent="0.2">
      <c r="A31" s="79" t="s">
        <v>49</v>
      </c>
      <c r="B31" s="80"/>
      <c r="C31" s="80"/>
      <c r="D31" s="80"/>
      <c r="E31" s="81"/>
      <c r="F31" s="72">
        <f>ROUNDUP((((B10*D22)+(B9*D21))/20),0)</f>
        <v>0</v>
      </c>
      <c r="G31" s="73">
        <f>ROUNDUP((C7*B19/30),0)</f>
        <v>0</v>
      </c>
    </row>
    <row r="32" spans="1:12" x14ac:dyDescent="0.2">
      <c r="A32" s="69" t="s">
        <v>44</v>
      </c>
      <c r="B32" s="82"/>
      <c r="C32" s="82"/>
      <c r="D32" s="82"/>
      <c r="E32" s="83"/>
      <c r="F32" s="72">
        <f>ROUNDUP((B11*D23/25),0)</f>
        <v>0</v>
      </c>
      <c r="G32" s="73" t="e">
        <f>ROUNDUP((C8*B20/30),0)</f>
        <v>#VALUE!</v>
      </c>
      <c r="H32" s="63" t="s">
        <v>33</v>
      </c>
    </row>
    <row r="33" spans="1:8" x14ac:dyDescent="0.2">
      <c r="A33" s="69" t="s">
        <v>31</v>
      </c>
      <c r="B33" s="82"/>
      <c r="C33" s="82"/>
      <c r="D33" s="82"/>
      <c r="E33" s="83"/>
      <c r="F33" s="84">
        <f>ROUNDUP((B12*D24/50),0)</f>
        <v>0</v>
      </c>
      <c r="G33" s="85" t="e">
        <f>ROUNDUP((C9*B21/30),0)</f>
        <v>#VALUE!</v>
      </c>
    </row>
    <row r="34" spans="1:8" x14ac:dyDescent="0.2">
      <c r="A34" s="69" t="s">
        <v>44</v>
      </c>
      <c r="B34" s="82"/>
      <c r="C34" s="82"/>
      <c r="D34" s="82"/>
      <c r="E34" s="83"/>
      <c r="F34" s="72">
        <f>ROUNDUP((B13*D25/25),0)</f>
        <v>0</v>
      </c>
      <c r="G34" s="73" t="e">
        <f>ROUNDUP((C10*B22/30),0)</f>
        <v>#VALUE!</v>
      </c>
      <c r="H34" s="63" t="s">
        <v>34</v>
      </c>
    </row>
    <row r="35" spans="1:8" x14ac:dyDescent="0.2">
      <c r="A35" s="69" t="s">
        <v>43</v>
      </c>
      <c r="B35" s="70"/>
      <c r="C35" s="70"/>
      <c r="D35" s="70"/>
      <c r="E35" s="71"/>
      <c r="F35" s="74">
        <f>ROUNDUP((B15*D26/12.5),0)</f>
        <v>0</v>
      </c>
      <c r="G35" s="75">
        <f>ROUNDUP((C6*B18/30),0)</f>
        <v>0</v>
      </c>
    </row>
    <row r="36" spans="1:8" x14ac:dyDescent="0.2">
      <c r="A36" s="47"/>
      <c r="D36" s="56"/>
      <c r="E36" s="56"/>
    </row>
    <row r="38" spans="1:8" s="58" customFormat="1" ht="11.25" x14ac:dyDescent="0.2">
      <c r="A38" s="65" t="s">
        <v>66</v>
      </c>
      <c r="B38" s="57"/>
    </row>
    <row r="39" spans="1:8" s="58" customFormat="1" ht="11.25" x14ac:dyDescent="0.2">
      <c r="A39" s="65" t="s">
        <v>67</v>
      </c>
      <c r="B39" s="57"/>
    </row>
    <row r="40" spans="1:8" s="58" customFormat="1" ht="11.25" x14ac:dyDescent="0.2">
      <c r="A40" s="65" t="s">
        <v>68</v>
      </c>
      <c r="B40" s="57"/>
    </row>
    <row r="41" spans="1:8" s="58" customFormat="1" ht="11.25" x14ac:dyDescent="0.2">
      <c r="A41" s="65" t="s">
        <v>18</v>
      </c>
      <c r="B41" s="57"/>
    </row>
    <row r="42" spans="1:8" s="58" customFormat="1" ht="11.25" x14ac:dyDescent="0.2">
      <c r="A42" s="66" t="s">
        <v>19</v>
      </c>
      <c r="B42" s="57"/>
    </row>
    <row r="43" spans="1:8" s="58" customFormat="1" ht="11.25" x14ac:dyDescent="0.2">
      <c r="A43" s="65" t="s">
        <v>20</v>
      </c>
      <c r="B43" s="57"/>
    </row>
    <row r="44" spans="1:8" s="58" customFormat="1" ht="11.25" x14ac:dyDescent="0.2">
      <c r="A44" s="65" t="s">
        <v>21</v>
      </c>
      <c r="B44" s="57"/>
    </row>
    <row r="45" spans="1:8" x14ac:dyDescent="0.2">
      <c r="A45" s="65" t="s">
        <v>22</v>
      </c>
    </row>
  </sheetData>
  <mergeCells count="37">
    <mergeCell ref="I4:J4"/>
    <mergeCell ref="A6:A7"/>
    <mergeCell ref="I6:J6"/>
    <mergeCell ref="B6:C6"/>
    <mergeCell ref="B7:C7"/>
    <mergeCell ref="I7:J7"/>
    <mergeCell ref="D6:E7"/>
    <mergeCell ref="G6:H6"/>
    <mergeCell ref="F6:F7"/>
    <mergeCell ref="A35:E35"/>
    <mergeCell ref="F30:G30"/>
    <mergeCell ref="F35:G35"/>
    <mergeCell ref="A29:F29"/>
    <mergeCell ref="D28:E28"/>
    <mergeCell ref="A30:E30"/>
    <mergeCell ref="A31:E31"/>
    <mergeCell ref="A34:E34"/>
    <mergeCell ref="A33:E33"/>
    <mergeCell ref="A32:E32"/>
    <mergeCell ref="F31:G31"/>
    <mergeCell ref="F32:G32"/>
    <mergeCell ref="F33:G33"/>
    <mergeCell ref="F34:G34"/>
    <mergeCell ref="D20:E20"/>
    <mergeCell ref="D21:E21"/>
    <mergeCell ref="D22:E22"/>
    <mergeCell ref="A26:C26"/>
    <mergeCell ref="D26:E26"/>
    <mergeCell ref="A25:C25"/>
    <mergeCell ref="A24:C24"/>
    <mergeCell ref="A23:C23"/>
    <mergeCell ref="A22:C22"/>
    <mergeCell ref="A21:C21"/>
    <mergeCell ref="A20:C20"/>
    <mergeCell ref="D23:E23"/>
    <mergeCell ref="D24:E24"/>
    <mergeCell ref="D25:E25"/>
  </mergeCells>
  <phoneticPr fontId="0" type="noConversion"/>
  <printOptions gridLinesSet="0"/>
  <pageMargins left="0.39370078740157483" right="0.78740157480314965" top="1.3779527559055118" bottom="0.70866141732283472" header="0.70866141732283472" footer="0.51181102362204722"/>
  <pageSetup paperSize="9" scale="90" orientation="portrait" horizontalDpi="4294967292" verticalDpi="360" r:id="rId1"/>
  <headerFooter alignWithMargins="0">
    <oddHeader>&amp;L&amp;"Arial,Fett"Rajasil Sanierputz SP 4 - einlagig / Innenbereich&amp;R&amp;G</oddHeader>
  </headerFooter>
  <customProperties>
    <customPr name="_pios_id" r:id="rId2"/>
  </customProperties>
  <ignoredErrors>
    <ignoredError sqref="H14 F33" formula="1"/>
  </ignoredErrors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C72F0-D180-4F25-9634-C3C690249D89}">
  <dimension ref="A1:M48"/>
  <sheetViews>
    <sheetView showGridLines="0" topLeftCell="A3" zoomScaleNormal="100" zoomScaleSheetLayoutView="100" workbookViewId="0">
      <selection activeCell="I16" sqref="I16"/>
    </sheetView>
  </sheetViews>
  <sheetFormatPr baseColWidth="10" defaultRowHeight="12.75" x14ac:dyDescent="0.2"/>
  <cols>
    <col min="1" max="1" width="30.5703125" style="1" customWidth="1"/>
    <col min="2" max="2" width="4.7109375" style="1" customWidth="1"/>
    <col min="3" max="3" width="4.28515625" customWidth="1"/>
    <col min="4" max="4" width="3.7109375" customWidth="1"/>
    <col min="5" max="5" width="4.85546875" customWidth="1"/>
    <col min="6" max="6" width="10.7109375" customWidth="1"/>
    <col min="7" max="7" width="10.28515625" customWidth="1"/>
    <col min="8" max="8" width="10.140625" customWidth="1"/>
    <col min="9" max="9" width="6.140625" customWidth="1"/>
    <col min="10" max="10" width="4.7109375" customWidth="1"/>
    <col min="11" max="11" width="12.7109375" customWidth="1"/>
    <col min="12" max="12" width="4.7109375" customWidth="1"/>
    <col min="13" max="13" width="5.85546875" customWidth="1"/>
    <col min="14" max="14" width="6.42578125" customWidth="1"/>
  </cols>
  <sheetData>
    <row r="1" spans="1:13" s="2" customFormat="1" ht="14.1" customHeight="1" x14ac:dyDescent="0.25">
      <c r="A1" s="4"/>
      <c r="B1" s="4"/>
      <c r="C1" s="3"/>
      <c r="D1" s="3"/>
      <c r="E1" s="3"/>
      <c r="F1" s="3"/>
      <c r="I1" s="5"/>
    </row>
    <row r="2" spans="1:13" s="2" customFormat="1" ht="14.1" customHeight="1" x14ac:dyDescent="0.25">
      <c r="A2" s="4"/>
      <c r="B2" s="4"/>
      <c r="C2" s="3"/>
      <c r="D2" s="3"/>
      <c r="E2" s="3"/>
      <c r="F2" s="3"/>
      <c r="I2" s="5"/>
    </row>
    <row r="3" spans="1:13" s="2" customFormat="1" ht="14.1" customHeight="1" x14ac:dyDescent="0.25">
      <c r="A3" s="4"/>
      <c r="B3" s="4"/>
      <c r="C3" s="3"/>
      <c r="D3" s="3"/>
      <c r="E3" s="3"/>
      <c r="F3" s="3"/>
      <c r="I3" s="5"/>
    </row>
    <row r="4" spans="1:13" ht="14.1" customHeight="1" x14ac:dyDescent="0.2">
      <c r="A4" s="6"/>
      <c r="B4" s="6"/>
      <c r="C4" s="7"/>
      <c r="D4" s="7"/>
      <c r="E4" s="7"/>
      <c r="F4" s="7"/>
      <c r="I4" s="86"/>
      <c r="J4" s="86"/>
      <c r="K4" s="8"/>
      <c r="L4" s="8"/>
      <c r="M4" s="8"/>
    </row>
    <row r="5" spans="1:13" ht="14.1" customHeight="1" x14ac:dyDescent="0.2"/>
    <row r="6" spans="1:13" s="11" customFormat="1" ht="24" customHeight="1" x14ac:dyDescent="0.2">
      <c r="A6" s="87" t="s">
        <v>0</v>
      </c>
      <c r="B6" s="91" t="s">
        <v>1</v>
      </c>
      <c r="C6" s="92"/>
      <c r="D6" s="91" t="s">
        <v>2</v>
      </c>
      <c r="E6" s="92"/>
      <c r="F6" s="101" t="s">
        <v>3</v>
      </c>
      <c r="G6" s="99"/>
      <c r="H6" s="100"/>
      <c r="I6" s="89" t="s">
        <v>4</v>
      </c>
      <c r="J6" s="90"/>
      <c r="K6" s="9" t="s">
        <v>5</v>
      </c>
      <c r="L6" s="10"/>
    </row>
    <row r="7" spans="1:13" s="11" customFormat="1" ht="24" customHeight="1" x14ac:dyDescent="0.2">
      <c r="A7" s="88"/>
      <c r="B7" s="93" t="s">
        <v>6</v>
      </c>
      <c r="C7" s="94"/>
      <c r="D7" s="97"/>
      <c r="E7" s="98"/>
      <c r="F7" s="102"/>
      <c r="G7" s="12" t="s">
        <v>23</v>
      </c>
      <c r="H7" s="13" t="s">
        <v>7</v>
      </c>
      <c r="I7" s="95" t="s">
        <v>8</v>
      </c>
      <c r="J7" s="96"/>
      <c r="K7" s="14">
        <v>0</v>
      </c>
      <c r="L7" s="15"/>
    </row>
    <row r="8" spans="1:13" s="11" customFormat="1" ht="40.5" customHeight="1" x14ac:dyDescent="0.2">
      <c r="A8" s="16" t="s">
        <v>24</v>
      </c>
      <c r="B8" s="17">
        <v>5</v>
      </c>
      <c r="C8" s="18" t="s">
        <v>9</v>
      </c>
      <c r="D8" s="19">
        <v>0</v>
      </c>
      <c r="E8" s="18" t="s">
        <v>10</v>
      </c>
      <c r="F8" s="64">
        <v>1.46</v>
      </c>
      <c r="G8" s="21">
        <f>F8-F8*D8/100</f>
        <v>1.46</v>
      </c>
      <c r="H8" s="22">
        <f>PRODUCT(B8,G8)</f>
        <v>7.3</v>
      </c>
      <c r="I8" s="23">
        <v>6</v>
      </c>
      <c r="J8" s="24" t="s">
        <v>11</v>
      </c>
      <c r="K8" s="25">
        <f>SUM(H8+(I8*$K$7))</f>
        <v>7.3</v>
      </c>
      <c r="L8" s="26"/>
    </row>
    <row r="9" spans="1:13" s="11" customFormat="1" ht="51.75" customHeight="1" x14ac:dyDescent="0.2">
      <c r="A9" s="16" t="s">
        <v>61</v>
      </c>
      <c r="B9" s="17">
        <v>11</v>
      </c>
      <c r="C9" s="18"/>
      <c r="D9" s="19">
        <f>D8</f>
        <v>0</v>
      </c>
      <c r="E9" s="18" t="s">
        <v>10</v>
      </c>
      <c r="F9" s="20">
        <v>2.93</v>
      </c>
      <c r="G9" s="21">
        <f>F9-F9*D9/100</f>
        <v>2.93</v>
      </c>
      <c r="H9" s="22">
        <f>PRODUCT(B9,G9)</f>
        <v>32.230000000000004</v>
      </c>
      <c r="I9" s="23">
        <v>14</v>
      </c>
      <c r="J9" s="24" t="s">
        <v>11</v>
      </c>
      <c r="K9" s="25">
        <f>SUM(H9+(I9*$K$7))</f>
        <v>32.230000000000004</v>
      </c>
      <c r="L9" s="26"/>
    </row>
    <row r="10" spans="1:13" s="11" customFormat="1" ht="51" customHeight="1" x14ac:dyDescent="0.2">
      <c r="A10" s="16" t="s">
        <v>50</v>
      </c>
      <c r="B10" s="17">
        <v>15</v>
      </c>
      <c r="C10" s="18" t="s">
        <v>9</v>
      </c>
      <c r="D10" s="19">
        <f>D8</f>
        <v>0</v>
      </c>
      <c r="E10" s="18" t="s">
        <v>10</v>
      </c>
      <c r="F10" s="20">
        <v>2.5099999999999998</v>
      </c>
      <c r="G10" s="21">
        <f t="shared" ref="G10:G14" si="0">F10-F10*D10/100</f>
        <v>2.5099999999999998</v>
      </c>
      <c r="H10" s="22">
        <f t="shared" ref="H10:H14" si="1">PRODUCT(B10,G10)</f>
        <v>37.65</v>
      </c>
      <c r="I10" s="23">
        <v>35</v>
      </c>
      <c r="J10" s="24" t="s">
        <v>11</v>
      </c>
      <c r="K10" s="25">
        <f t="shared" ref="K10:K14" si="2">SUM(H10+(I10*$K$7))</f>
        <v>37.65</v>
      </c>
      <c r="L10" s="26"/>
    </row>
    <row r="11" spans="1:13" s="11" customFormat="1" ht="40.5" customHeight="1" x14ac:dyDescent="0.2">
      <c r="A11" s="16" t="s">
        <v>51</v>
      </c>
      <c r="B11" s="17">
        <v>3.8</v>
      </c>
      <c r="C11" s="18" t="s">
        <v>9</v>
      </c>
      <c r="D11" s="19">
        <f>D8</f>
        <v>0</v>
      </c>
      <c r="E11" s="18" t="s">
        <v>10</v>
      </c>
      <c r="F11" s="20">
        <v>2.5099999999999998</v>
      </c>
      <c r="G11" s="21">
        <f t="shared" si="0"/>
        <v>2.5099999999999998</v>
      </c>
      <c r="H11" s="22">
        <f t="shared" si="1"/>
        <v>9.5379999999999985</v>
      </c>
      <c r="I11" s="23">
        <v>4</v>
      </c>
      <c r="J11" s="24" t="s">
        <v>11</v>
      </c>
      <c r="K11" s="25">
        <f t="shared" si="2"/>
        <v>9.5379999999999985</v>
      </c>
      <c r="L11" s="26"/>
    </row>
    <row r="12" spans="1:13" s="11" customFormat="1" ht="40.5" customHeight="1" x14ac:dyDescent="0.2">
      <c r="A12" s="16" t="s">
        <v>25</v>
      </c>
      <c r="B12" s="17">
        <v>6</v>
      </c>
      <c r="C12" s="18" t="s">
        <v>9</v>
      </c>
      <c r="D12" s="19">
        <f>D8</f>
        <v>0</v>
      </c>
      <c r="E12" s="18" t="s">
        <v>10</v>
      </c>
      <c r="F12" s="20">
        <v>2.63</v>
      </c>
      <c r="G12" s="21">
        <f t="shared" si="0"/>
        <v>2.63</v>
      </c>
      <c r="H12" s="22">
        <f t="shared" si="1"/>
        <v>15.78</v>
      </c>
      <c r="I12" s="23">
        <v>15</v>
      </c>
      <c r="J12" s="24" t="s">
        <v>11</v>
      </c>
      <c r="K12" s="25">
        <f t="shared" si="2"/>
        <v>15.78</v>
      </c>
      <c r="L12" s="26"/>
    </row>
    <row r="13" spans="1:13" s="11" customFormat="1" ht="31.5" customHeight="1" x14ac:dyDescent="0.2">
      <c r="A13" s="16" t="s">
        <v>26</v>
      </c>
      <c r="B13" s="17">
        <v>1.1000000000000001</v>
      </c>
      <c r="C13" s="18" t="s">
        <v>16</v>
      </c>
      <c r="D13" s="19">
        <f>D8</f>
        <v>0</v>
      </c>
      <c r="E13" s="18" t="s">
        <v>10</v>
      </c>
      <c r="F13" s="20">
        <v>3.88</v>
      </c>
      <c r="G13" s="21">
        <f t="shared" si="0"/>
        <v>3.88</v>
      </c>
      <c r="H13" s="22">
        <f t="shared" si="1"/>
        <v>4.2679999999999998</v>
      </c>
      <c r="I13" s="23">
        <v>5</v>
      </c>
      <c r="J13" s="24" t="s">
        <v>11</v>
      </c>
      <c r="K13" s="25">
        <f t="shared" si="2"/>
        <v>4.2679999999999998</v>
      </c>
      <c r="L13" s="26"/>
    </row>
    <row r="14" spans="1:13" s="11" customFormat="1" ht="34.5" customHeight="1" x14ac:dyDescent="0.2">
      <c r="A14" s="16" t="s">
        <v>27</v>
      </c>
      <c r="B14" s="17">
        <v>3.6</v>
      </c>
      <c r="C14" s="18" t="s">
        <v>9</v>
      </c>
      <c r="D14" s="19">
        <f>D8</f>
        <v>0</v>
      </c>
      <c r="E14" s="18" t="s">
        <v>10</v>
      </c>
      <c r="F14" s="20">
        <v>2.63</v>
      </c>
      <c r="G14" s="21">
        <f t="shared" si="0"/>
        <v>2.63</v>
      </c>
      <c r="H14" s="22">
        <f t="shared" si="1"/>
        <v>9.468</v>
      </c>
      <c r="I14" s="23">
        <v>15</v>
      </c>
      <c r="J14" s="24" t="s">
        <v>11</v>
      </c>
      <c r="K14" s="25">
        <f t="shared" si="2"/>
        <v>9.468</v>
      </c>
      <c r="L14" s="26"/>
    </row>
    <row r="15" spans="1:13" s="38" customFormat="1" ht="24" customHeight="1" x14ac:dyDescent="0.2">
      <c r="A15" s="27" t="s">
        <v>12</v>
      </c>
      <c r="B15" s="28"/>
      <c r="C15" s="29"/>
      <c r="D15" s="30"/>
      <c r="E15" s="29"/>
      <c r="F15" s="31"/>
      <c r="G15" s="32"/>
      <c r="H15" s="33">
        <f>ROUND(SUM(H8:H8),2)</f>
        <v>7.3</v>
      </c>
      <c r="I15" s="34">
        <f>ROUND(SUM(I8:I8),2)</f>
        <v>6</v>
      </c>
      <c r="J15" s="35" t="s">
        <v>11</v>
      </c>
      <c r="K15" s="36">
        <f>SUM(K8:K8)</f>
        <v>7.3</v>
      </c>
      <c r="L15" s="37"/>
    </row>
    <row r="16" spans="1:13" s="11" customFormat="1" ht="39.75" customHeight="1" x14ac:dyDescent="0.2">
      <c r="A16" s="16" t="s">
        <v>28</v>
      </c>
      <c r="B16" s="39">
        <v>0.15</v>
      </c>
      <c r="C16" s="18" t="s">
        <v>13</v>
      </c>
      <c r="D16" s="19">
        <f>D8</f>
        <v>0</v>
      </c>
      <c r="E16" s="18" t="s">
        <v>10</v>
      </c>
      <c r="F16" s="20">
        <v>14.65</v>
      </c>
      <c r="G16" s="21">
        <f>F16-F16*D16/100</f>
        <v>14.65</v>
      </c>
      <c r="H16" s="22">
        <f>PRODUCT(B16,G16)</f>
        <v>2.1974999999999998</v>
      </c>
      <c r="I16" s="40">
        <v>6</v>
      </c>
      <c r="J16" s="41" t="s">
        <v>11</v>
      </c>
      <c r="K16" s="25">
        <f>SUM(H16+(I16*K7))</f>
        <v>2.1974999999999998</v>
      </c>
      <c r="L16" s="26"/>
    </row>
    <row r="17" spans="1:12" s="38" customFormat="1" ht="24" customHeight="1" x14ac:dyDescent="0.2">
      <c r="A17" s="42" t="s">
        <v>14</v>
      </c>
      <c r="B17" s="43"/>
      <c r="C17" s="44"/>
      <c r="D17" s="30"/>
      <c r="E17" s="29"/>
      <c r="F17" s="31"/>
      <c r="G17" s="32"/>
      <c r="H17" s="33">
        <f>ROUND(SUM(H15:H16),2)</f>
        <v>9.5</v>
      </c>
      <c r="I17" s="45">
        <f>SUM(I15:I16)</f>
        <v>12</v>
      </c>
      <c r="J17" s="35" t="s">
        <v>11</v>
      </c>
      <c r="K17" s="36">
        <f>ROUND(SUM(K15:K16),2)</f>
        <v>9.5</v>
      </c>
      <c r="L17" s="46"/>
    </row>
    <row r="18" spans="1:12" s="11" customFormat="1" ht="9.9499999999999993" customHeight="1" x14ac:dyDescent="0.2">
      <c r="A18" s="47"/>
      <c r="B18" s="47"/>
      <c r="C18" s="48"/>
      <c r="D18" s="49"/>
      <c r="E18" s="47"/>
      <c r="F18" s="50"/>
      <c r="G18" s="48"/>
      <c r="H18" s="48"/>
      <c r="I18" s="51"/>
      <c r="J18" s="47"/>
      <c r="K18" s="52"/>
      <c r="L18" s="53"/>
    </row>
    <row r="19" spans="1:12" x14ac:dyDescent="0.2">
      <c r="A19" s="54"/>
    </row>
    <row r="20" spans="1:12" ht="13.5" customHeight="1" x14ac:dyDescent="0.2">
      <c r="A20" s="55" t="s">
        <v>15</v>
      </c>
    </row>
    <row r="21" spans="1:12" x14ac:dyDescent="0.2">
      <c r="A21" s="68" t="s">
        <v>29</v>
      </c>
      <c r="B21" s="68"/>
      <c r="C21" s="68"/>
      <c r="D21" s="67">
        <v>0</v>
      </c>
      <c r="E21" s="67"/>
      <c r="F21" s="61" t="s">
        <v>16</v>
      </c>
      <c r="G21" s="60">
        <f t="shared" ref="G21:G27" si="3">D21*H8</f>
        <v>0</v>
      </c>
    </row>
    <row r="22" spans="1:12" x14ac:dyDescent="0.2">
      <c r="A22" s="68" t="s">
        <v>63</v>
      </c>
      <c r="B22" s="68"/>
      <c r="C22" s="68"/>
      <c r="D22" s="67">
        <f>D21</f>
        <v>0</v>
      </c>
      <c r="E22" s="67"/>
      <c r="F22" s="61" t="s">
        <v>16</v>
      </c>
      <c r="G22" s="60">
        <f t="shared" si="3"/>
        <v>0</v>
      </c>
    </row>
    <row r="23" spans="1:12" x14ac:dyDescent="0.2">
      <c r="A23" s="68" t="s">
        <v>52</v>
      </c>
      <c r="B23" s="68"/>
      <c r="C23" s="68"/>
      <c r="D23" s="67">
        <f>D21</f>
        <v>0</v>
      </c>
      <c r="E23" s="67"/>
      <c r="F23" s="61" t="s">
        <v>16</v>
      </c>
      <c r="G23" s="60">
        <f t="shared" si="3"/>
        <v>0</v>
      </c>
    </row>
    <row r="24" spans="1:12" x14ac:dyDescent="0.2">
      <c r="A24" s="68" t="s">
        <v>53</v>
      </c>
      <c r="B24" s="68"/>
      <c r="C24" s="68"/>
      <c r="D24" s="67">
        <f>D21</f>
        <v>0</v>
      </c>
      <c r="E24" s="67"/>
      <c r="F24" s="61" t="s">
        <v>16</v>
      </c>
      <c r="G24" s="60">
        <f t="shared" si="3"/>
        <v>0</v>
      </c>
    </row>
    <row r="25" spans="1:12" x14ac:dyDescent="0.2">
      <c r="A25" s="68" t="s">
        <v>30</v>
      </c>
      <c r="B25" s="68"/>
      <c r="C25" s="68"/>
      <c r="D25" s="67">
        <f>D21</f>
        <v>0</v>
      </c>
      <c r="E25" s="67"/>
      <c r="F25" s="61" t="s">
        <v>16</v>
      </c>
      <c r="G25" s="60">
        <f t="shared" si="3"/>
        <v>0</v>
      </c>
      <c r="H25" s="63" t="s">
        <v>33</v>
      </c>
    </row>
    <row r="26" spans="1:12" x14ac:dyDescent="0.2">
      <c r="A26" s="68" t="s">
        <v>31</v>
      </c>
      <c r="B26" s="68"/>
      <c r="C26" s="68"/>
      <c r="D26" s="67">
        <f>D21</f>
        <v>0</v>
      </c>
      <c r="E26" s="67"/>
      <c r="F26" s="61" t="s">
        <v>16</v>
      </c>
      <c r="G26" s="60">
        <f t="shared" si="3"/>
        <v>0</v>
      </c>
    </row>
    <row r="27" spans="1:12" x14ac:dyDescent="0.2">
      <c r="A27" s="68" t="s">
        <v>30</v>
      </c>
      <c r="B27" s="68"/>
      <c r="C27" s="68"/>
      <c r="D27" s="67">
        <f>D21</f>
        <v>0</v>
      </c>
      <c r="E27" s="67"/>
      <c r="F27" s="61" t="s">
        <v>16</v>
      </c>
      <c r="G27" s="60">
        <f t="shared" si="3"/>
        <v>0</v>
      </c>
      <c r="H27" s="63" t="s">
        <v>34</v>
      </c>
    </row>
    <row r="28" spans="1:12" x14ac:dyDescent="0.2">
      <c r="A28" s="68" t="s">
        <v>32</v>
      </c>
      <c r="B28" s="68"/>
      <c r="C28" s="68"/>
      <c r="D28" s="67">
        <f>D21</f>
        <v>0</v>
      </c>
      <c r="E28" s="67"/>
      <c r="F28" s="61" t="s">
        <v>16</v>
      </c>
      <c r="G28" s="60">
        <f>D28*H16</f>
        <v>0</v>
      </c>
    </row>
    <row r="29" spans="1:12" x14ac:dyDescent="0.2">
      <c r="A29" s="47" t="s">
        <v>1</v>
      </c>
      <c r="B29"/>
      <c r="C29" s="59"/>
      <c r="D29" s="59"/>
      <c r="E29" s="59"/>
      <c r="G29" s="62">
        <f>SUM(G21:G28)</f>
        <v>0</v>
      </c>
    </row>
    <row r="30" spans="1:12" x14ac:dyDescent="0.2">
      <c r="A30" s="47"/>
      <c r="D30" s="77"/>
      <c r="E30" s="77"/>
    </row>
    <row r="31" spans="1:12" x14ac:dyDescent="0.2">
      <c r="A31" s="76" t="s">
        <v>17</v>
      </c>
      <c r="B31" s="76"/>
      <c r="C31" s="76"/>
      <c r="D31" s="76"/>
      <c r="E31" s="76"/>
      <c r="F31" s="76"/>
    </row>
    <row r="32" spans="1:12" x14ac:dyDescent="0.2">
      <c r="A32" s="78" t="s">
        <v>29</v>
      </c>
      <c r="B32" s="70"/>
      <c r="C32" s="70"/>
      <c r="D32" s="70"/>
      <c r="E32" s="71"/>
      <c r="F32" s="72">
        <f>ROUNDUP((B8*D21/25),0)</f>
        <v>0</v>
      </c>
      <c r="G32" s="73">
        <f>ROUNDUP((C5*B18/30),0)</f>
        <v>0</v>
      </c>
    </row>
    <row r="33" spans="1:8" x14ac:dyDescent="0.2">
      <c r="A33" s="69" t="s">
        <v>63</v>
      </c>
      <c r="B33" s="70"/>
      <c r="C33" s="70"/>
      <c r="D33" s="70"/>
      <c r="E33" s="71"/>
      <c r="F33" s="72">
        <f>ROUNDUP((B9*D22/25),0)</f>
        <v>0</v>
      </c>
      <c r="G33" s="73">
        <f>ROUNDUP((C6*B19/30),0)</f>
        <v>0</v>
      </c>
    </row>
    <row r="34" spans="1:8" x14ac:dyDescent="0.2">
      <c r="A34" s="79" t="s">
        <v>49</v>
      </c>
      <c r="B34" s="80"/>
      <c r="C34" s="80"/>
      <c r="D34" s="80"/>
      <c r="E34" s="81"/>
      <c r="F34" s="72">
        <f>ROUNDUP((((B11*D24)+(B10*D23))/20),0)</f>
        <v>0</v>
      </c>
      <c r="G34" s="73">
        <f>ROUNDUP((C7*B20/30),0)</f>
        <v>0</v>
      </c>
    </row>
    <row r="35" spans="1:8" x14ac:dyDescent="0.2">
      <c r="A35" s="69" t="s">
        <v>44</v>
      </c>
      <c r="B35" s="82"/>
      <c r="C35" s="82"/>
      <c r="D35" s="82"/>
      <c r="E35" s="83"/>
      <c r="F35" s="72">
        <f>ROUNDUP((B12*D25/25),0)</f>
        <v>0</v>
      </c>
      <c r="G35" s="73" t="e">
        <f>ROUNDUP((C8*B21/30),0)</f>
        <v>#VALUE!</v>
      </c>
      <c r="H35" s="63" t="s">
        <v>33</v>
      </c>
    </row>
    <row r="36" spans="1:8" x14ac:dyDescent="0.2">
      <c r="A36" s="69" t="s">
        <v>31</v>
      </c>
      <c r="B36" s="82"/>
      <c r="C36" s="82"/>
      <c r="D36" s="82"/>
      <c r="E36" s="83"/>
      <c r="F36" s="84">
        <f>ROUNDUP((B13*D26/50),0)</f>
        <v>0</v>
      </c>
      <c r="G36" s="85" t="e">
        <f>ROUNDUP((C10*B23/30),0)</f>
        <v>#VALUE!</v>
      </c>
    </row>
    <row r="37" spans="1:8" x14ac:dyDescent="0.2">
      <c r="A37" s="69" t="s">
        <v>44</v>
      </c>
      <c r="B37" s="82"/>
      <c r="C37" s="82"/>
      <c r="D37" s="82"/>
      <c r="E37" s="83"/>
      <c r="F37" s="72">
        <f>ROUNDUP((B14*D27/25),0)</f>
        <v>0</v>
      </c>
      <c r="G37" s="73" t="e">
        <f>ROUNDUP((C11*B24/30),0)</f>
        <v>#VALUE!</v>
      </c>
      <c r="H37" s="63" t="s">
        <v>34</v>
      </c>
    </row>
    <row r="38" spans="1:8" x14ac:dyDescent="0.2">
      <c r="A38" s="69" t="s">
        <v>43</v>
      </c>
      <c r="B38" s="70"/>
      <c r="C38" s="70"/>
      <c r="D38" s="70"/>
      <c r="E38" s="71"/>
      <c r="F38" s="74">
        <f>ROUNDUP((B16*D28/12.5),0)</f>
        <v>0</v>
      </c>
      <c r="G38" s="75">
        <f>ROUNDUP((C6*B19/30),0)</f>
        <v>0</v>
      </c>
    </row>
    <row r="39" spans="1:8" x14ac:dyDescent="0.2">
      <c r="A39" s="47"/>
      <c r="D39" s="56"/>
      <c r="E39" s="56"/>
    </row>
    <row r="41" spans="1:8" s="58" customFormat="1" ht="11.25" x14ac:dyDescent="0.2">
      <c r="A41" s="65" t="s">
        <v>66</v>
      </c>
      <c r="B41" s="57"/>
    </row>
    <row r="42" spans="1:8" s="58" customFormat="1" ht="11.25" x14ac:dyDescent="0.2">
      <c r="A42" s="65" t="s">
        <v>67</v>
      </c>
      <c r="B42" s="57"/>
    </row>
    <row r="43" spans="1:8" s="58" customFormat="1" ht="11.25" x14ac:dyDescent="0.2">
      <c r="A43" s="65" t="s">
        <v>68</v>
      </c>
      <c r="B43" s="57"/>
    </row>
    <row r="44" spans="1:8" s="58" customFormat="1" ht="11.25" x14ac:dyDescent="0.2">
      <c r="A44" s="65" t="s">
        <v>18</v>
      </c>
      <c r="B44" s="57"/>
    </row>
    <row r="45" spans="1:8" s="58" customFormat="1" ht="11.25" x14ac:dyDescent="0.2">
      <c r="A45" s="66" t="s">
        <v>19</v>
      </c>
      <c r="B45" s="57"/>
    </row>
    <row r="46" spans="1:8" s="58" customFormat="1" ht="11.25" x14ac:dyDescent="0.2">
      <c r="A46" s="65" t="s">
        <v>20</v>
      </c>
      <c r="B46" s="57"/>
    </row>
    <row r="47" spans="1:8" s="58" customFormat="1" ht="11.25" x14ac:dyDescent="0.2">
      <c r="A47" s="65" t="s">
        <v>21</v>
      </c>
      <c r="B47" s="57"/>
    </row>
    <row r="48" spans="1:8" x14ac:dyDescent="0.2">
      <c r="A48" s="65" t="s">
        <v>22</v>
      </c>
    </row>
  </sheetData>
  <mergeCells count="41">
    <mergeCell ref="A37:E37"/>
    <mergeCell ref="F37:G37"/>
    <mergeCell ref="A38:E38"/>
    <mergeCell ref="F38:G38"/>
    <mergeCell ref="A22:C22"/>
    <mergeCell ref="D22:E22"/>
    <mergeCell ref="A33:E33"/>
    <mergeCell ref="F33:G33"/>
    <mergeCell ref="A34:E34"/>
    <mergeCell ref="F34:G34"/>
    <mergeCell ref="A35:E35"/>
    <mergeCell ref="F35:G35"/>
    <mergeCell ref="A36:E36"/>
    <mergeCell ref="F36:G36"/>
    <mergeCell ref="A28:C28"/>
    <mergeCell ref="D28:E28"/>
    <mergeCell ref="D30:E30"/>
    <mergeCell ref="A31:F31"/>
    <mergeCell ref="A32:E32"/>
    <mergeCell ref="F32:G32"/>
    <mergeCell ref="A25:C25"/>
    <mergeCell ref="D25:E25"/>
    <mergeCell ref="A26:C26"/>
    <mergeCell ref="D26:E26"/>
    <mergeCell ref="A27:C27"/>
    <mergeCell ref="D27:E27"/>
    <mergeCell ref="A21:C21"/>
    <mergeCell ref="D21:E21"/>
    <mergeCell ref="A23:C23"/>
    <mergeCell ref="D23:E23"/>
    <mergeCell ref="A24:C24"/>
    <mergeCell ref="D24:E24"/>
    <mergeCell ref="I4:J4"/>
    <mergeCell ref="A6:A7"/>
    <mergeCell ref="B6:C6"/>
    <mergeCell ref="D6:E7"/>
    <mergeCell ref="F6:F7"/>
    <mergeCell ref="G6:H6"/>
    <mergeCell ref="I6:J6"/>
    <mergeCell ref="B7:C7"/>
    <mergeCell ref="I7:J7"/>
  </mergeCells>
  <printOptions gridLinesSet="0"/>
  <pageMargins left="0.39370078740157483" right="0.78740157480314965" top="1.3779527559055118" bottom="0.70866141732283472" header="0.70866141732283472" footer="0.51181102362204722"/>
  <pageSetup paperSize="9" scale="90" orientation="portrait" horizontalDpi="4294967292" verticalDpi="360" r:id="rId1"/>
  <headerFooter alignWithMargins="0">
    <oddHeader>&amp;L&amp;"Arial,Fett"Rajasil Sanierputz SP 4 - zweilagig / Innenbereich&amp;R&amp;G</oddHeader>
  </headerFooter>
  <customProperties>
    <customPr name="_pios_id" r:id="rId2"/>
  </customProperties>
  <ignoredErrors>
    <ignoredError sqref="F36" formula="1"/>
  </ignoredErrors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B071F-9C16-40E3-8D42-A35F6E2E88F7}">
  <dimension ref="A1:M51"/>
  <sheetViews>
    <sheetView showGridLines="0" topLeftCell="A6" zoomScaleNormal="100" zoomScaleSheetLayoutView="100" workbookViewId="0">
      <selection activeCell="I17" sqref="I17"/>
    </sheetView>
  </sheetViews>
  <sheetFormatPr baseColWidth="10" defaultRowHeight="12.75" x14ac:dyDescent="0.2"/>
  <cols>
    <col min="1" max="1" width="30.5703125" style="1" customWidth="1"/>
    <col min="2" max="2" width="4.7109375" style="1" customWidth="1"/>
    <col min="3" max="3" width="4.28515625" customWidth="1"/>
    <col min="4" max="4" width="3.7109375" customWidth="1"/>
    <col min="5" max="5" width="4.85546875" customWidth="1"/>
    <col min="6" max="6" width="10.7109375" customWidth="1"/>
    <col min="7" max="7" width="10.28515625" customWidth="1"/>
    <col min="8" max="8" width="10.140625" customWidth="1"/>
    <col min="9" max="9" width="6.140625" customWidth="1"/>
    <col min="10" max="10" width="4.7109375" customWidth="1"/>
    <col min="11" max="11" width="12.7109375" customWidth="1"/>
    <col min="12" max="12" width="4.7109375" customWidth="1"/>
    <col min="13" max="13" width="5.85546875" customWidth="1"/>
    <col min="14" max="14" width="6.42578125" customWidth="1"/>
  </cols>
  <sheetData>
    <row r="1" spans="1:13" s="2" customFormat="1" ht="14.1" customHeight="1" x14ac:dyDescent="0.25">
      <c r="A1" s="4"/>
      <c r="B1" s="4"/>
      <c r="C1" s="3"/>
      <c r="D1" s="3"/>
      <c r="E1" s="3"/>
      <c r="F1" s="3"/>
      <c r="I1" s="5"/>
    </row>
    <row r="2" spans="1:13" s="2" customFormat="1" ht="14.1" customHeight="1" x14ac:dyDescent="0.25">
      <c r="A2" s="4"/>
      <c r="B2" s="4"/>
      <c r="C2" s="3"/>
      <c r="D2" s="3"/>
      <c r="E2" s="3"/>
      <c r="F2" s="3"/>
      <c r="I2" s="5"/>
    </row>
    <row r="3" spans="1:13" s="2" customFormat="1" ht="14.1" customHeight="1" x14ac:dyDescent="0.25">
      <c r="A3" s="4"/>
      <c r="B3" s="4"/>
      <c r="C3" s="3"/>
      <c r="D3" s="3"/>
      <c r="E3" s="3"/>
      <c r="F3" s="3"/>
      <c r="I3" s="5"/>
    </row>
    <row r="4" spans="1:13" ht="14.1" customHeight="1" x14ac:dyDescent="0.2">
      <c r="A4" s="6"/>
      <c r="B4" s="6"/>
      <c r="C4" s="7"/>
      <c r="D4" s="7"/>
      <c r="E4" s="7"/>
      <c r="F4" s="7"/>
      <c r="I4" s="86"/>
      <c r="J4" s="86"/>
      <c r="K4" s="8"/>
      <c r="L4" s="8"/>
      <c r="M4" s="8"/>
    </row>
    <row r="5" spans="1:13" ht="14.1" customHeight="1" x14ac:dyDescent="0.2"/>
    <row r="6" spans="1:13" s="11" customFormat="1" ht="24" customHeight="1" x14ac:dyDescent="0.2">
      <c r="A6" s="87" t="s">
        <v>0</v>
      </c>
      <c r="B6" s="91" t="s">
        <v>1</v>
      </c>
      <c r="C6" s="92"/>
      <c r="D6" s="91" t="s">
        <v>2</v>
      </c>
      <c r="E6" s="92"/>
      <c r="F6" s="101" t="s">
        <v>3</v>
      </c>
      <c r="G6" s="99"/>
      <c r="H6" s="100"/>
      <c r="I6" s="89" t="s">
        <v>4</v>
      </c>
      <c r="J6" s="90"/>
      <c r="K6" s="9" t="s">
        <v>5</v>
      </c>
      <c r="L6" s="10"/>
    </row>
    <row r="7" spans="1:13" s="11" customFormat="1" ht="24" customHeight="1" x14ac:dyDescent="0.2">
      <c r="A7" s="88"/>
      <c r="B7" s="93" t="s">
        <v>6</v>
      </c>
      <c r="C7" s="94"/>
      <c r="D7" s="97"/>
      <c r="E7" s="98"/>
      <c r="F7" s="102"/>
      <c r="G7" s="12" t="s">
        <v>23</v>
      </c>
      <c r="H7" s="13" t="s">
        <v>7</v>
      </c>
      <c r="I7" s="95" t="s">
        <v>8</v>
      </c>
      <c r="J7" s="96"/>
      <c r="K7" s="14">
        <v>0</v>
      </c>
      <c r="L7" s="15"/>
    </row>
    <row r="8" spans="1:13" s="11" customFormat="1" ht="40.5" customHeight="1" x14ac:dyDescent="0.2">
      <c r="A8" s="16" t="s">
        <v>24</v>
      </c>
      <c r="B8" s="17">
        <v>5</v>
      </c>
      <c r="C8" s="18" t="s">
        <v>9</v>
      </c>
      <c r="D8" s="19">
        <v>0</v>
      </c>
      <c r="E8" s="18" t="s">
        <v>10</v>
      </c>
      <c r="F8" s="64">
        <v>1.46</v>
      </c>
      <c r="G8" s="21">
        <f>F8-F8*D8/100</f>
        <v>1.46</v>
      </c>
      <c r="H8" s="22">
        <f>PRODUCT(B8,G8)</f>
        <v>7.3</v>
      </c>
      <c r="I8" s="23">
        <v>6</v>
      </c>
      <c r="J8" s="24" t="s">
        <v>11</v>
      </c>
      <c r="K8" s="25">
        <f>SUM(H8+(I8*$K$7))</f>
        <v>7.3</v>
      </c>
      <c r="L8" s="26"/>
    </row>
    <row r="9" spans="1:13" s="11" customFormat="1" ht="51" customHeight="1" x14ac:dyDescent="0.2">
      <c r="A9" s="16" t="s">
        <v>61</v>
      </c>
      <c r="B9" s="17">
        <v>11</v>
      </c>
      <c r="C9" s="18" t="s">
        <v>9</v>
      </c>
      <c r="D9" s="19">
        <f>D8</f>
        <v>0</v>
      </c>
      <c r="E9" s="18" t="s">
        <v>10</v>
      </c>
      <c r="F9" s="20">
        <v>2.93</v>
      </c>
      <c r="G9" s="21">
        <f t="shared" ref="G9:G14" si="0">F9-F9*D9/100</f>
        <v>2.93</v>
      </c>
      <c r="H9" s="22">
        <f t="shared" ref="H9:H14" si="1">PRODUCT(B9,G9)</f>
        <v>32.230000000000004</v>
      </c>
      <c r="I9" s="23">
        <v>14</v>
      </c>
      <c r="J9" s="24" t="s">
        <v>11</v>
      </c>
      <c r="K9" s="25">
        <f t="shared" ref="K9:K14" si="2">SUM(H9+(I9*$K$7))</f>
        <v>32.230000000000004</v>
      </c>
      <c r="L9" s="26"/>
    </row>
    <row r="10" spans="1:13" s="11" customFormat="1" ht="40.5" customHeight="1" x14ac:dyDescent="0.2">
      <c r="A10" s="16" t="s">
        <v>54</v>
      </c>
      <c r="B10" s="17">
        <v>15</v>
      </c>
      <c r="C10" s="18" t="s">
        <v>9</v>
      </c>
      <c r="D10" s="19">
        <f>D8</f>
        <v>0</v>
      </c>
      <c r="E10" s="18" t="s">
        <v>10</v>
      </c>
      <c r="F10" s="20">
        <v>2.5099999999999998</v>
      </c>
      <c r="G10" s="21">
        <f t="shared" si="0"/>
        <v>2.5099999999999998</v>
      </c>
      <c r="H10" s="22">
        <f t="shared" si="1"/>
        <v>37.65</v>
      </c>
      <c r="I10" s="23">
        <v>33</v>
      </c>
      <c r="J10" s="24" t="s">
        <v>11</v>
      </c>
      <c r="K10" s="25">
        <f t="shared" si="2"/>
        <v>37.65</v>
      </c>
      <c r="L10" s="26"/>
    </row>
    <row r="11" spans="1:13" s="11" customFormat="1" ht="40.5" customHeight="1" x14ac:dyDescent="0.2">
      <c r="A11" s="16" t="s">
        <v>55</v>
      </c>
      <c r="B11" s="17">
        <v>3.8</v>
      </c>
      <c r="C11" s="18" t="s">
        <v>9</v>
      </c>
      <c r="D11" s="19">
        <f>D8</f>
        <v>0</v>
      </c>
      <c r="E11" s="18" t="s">
        <v>10</v>
      </c>
      <c r="F11" s="20">
        <v>2.5099999999999998</v>
      </c>
      <c r="G11" s="21">
        <f t="shared" si="0"/>
        <v>2.5099999999999998</v>
      </c>
      <c r="H11" s="22">
        <f t="shared" si="1"/>
        <v>9.5379999999999985</v>
      </c>
      <c r="I11" s="23">
        <v>4</v>
      </c>
      <c r="J11" s="24" t="s">
        <v>11</v>
      </c>
      <c r="K11" s="25">
        <f t="shared" si="2"/>
        <v>9.5379999999999985</v>
      </c>
      <c r="L11" s="26"/>
    </row>
    <row r="12" spans="1:13" s="11" customFormat="1" ht="40.5" customHeight="1" x14ac:dyDescent="0.2">
      <c r="A12" s="16" t="s">
        <v>35</v>
      </c>
      <c r="B12" s="17">
        <v>6</v>
      </c>
      <c r="C12" s="18" t="s">
        <v>9</v>
      </c>
      <c r="D12" s="19">
        <f>D8</f>
        <v>0</v>
      </c>
      <c r="E12" s="18" t="s">
        <v>10</v>
      </c>
      <c r="F12" s="20">
        <v>2.2200000000000002</v>
      </c>
      <c r="G12" s="21">
        <f t="shared" si="0"/>
        <v>2.2200000000000002</v>
      </c>
      <c r="H12" s="22">
        <f t="shared" si="1"/>
        <v>13.32</v>
      </c>
      <c r="I12" s="23">
        <v>15</v>
      </c>
      <c r="J12" s="24" t="s">
        <v>11</v>
      </c>
      <c r="K12" s="25">
        <f t="shared" si="2"/>
        <v>13.32</v>
      </c>
      <c r="L12" s="26"/>
    </row>
    <row r="13" spans="1:13" s="11" customFormat="1" ht="31.5" customHeight="1" x14ac:dyDescent="0.2">
      <c r="A13" s="16" t="s">
        <v>26</v>
      </c>
      <c r="B13" s="17">
        <v>1.1000000000000001</v>
      </c>
      <c r="C13" s="18" t="s">
        <v>16</v>
      </c>
      <c r="D13" s="19">
        <f>D8</f>
        <v>0</v>
      </c>
      <c r="E13" s="18" t="s">
        <v>10</v>
      </c>
      <c r="F13" s="20">
        <v>3.88</v>
      </c>
      <c r="G13" s="21">
        <f t="shared" si="0"/>
        <v>3.88</v>
      </c>
      <c r="H13" s="22">
        <f t="shared" si="1"/>
        <v>4.2679999999999998</v>
      </c>
      <c r="I13" s="23">
        <v>5</v>
      </c>
      <c r="J13" s="24" t="s">
        <v>11</v>
      </c>
      <c r="K13" s="25">
        <f t="shared" si="2"/>
        <v>4.2679999999999998</v>
      </c>
      <c r="L13" s="26"/>
    </row>
    <row r="14" spans="1:13" s="11" customFormat="1" ht="45" customHeight="1" x14ac:dyDescent="0.2">
      <c r="A14" s="16" t="s">
        <v>38</v>
      </c>
      <c r="B14" s="17">
        <v>6</v>
      </c>
      <c r="C14" s="18" t="s">
        <v>9</v>
      </c>
      <c r="D14" s="19">
        <f>D8</f>
        <v>0</v>
      </c>
      <c r="E14" s="18" t="s">
        <v>10</v>
      </c>
      <c r="F14" s="20">
        <v>2.2200000000000002</v>
      </c>
      <c r="G14" s="21">
        <f t="shared" si="0"/>
        <v>2.2200000000000002</v>
      </c>
      <c r="H14" s="22">
        <f t="shared" si="1"/>
        <v>13.32</v>
      </c>
      <c r="I14" s="23">
        <v>15</v>
      </c>
      <c r="J14" s="24" t="s">
        <v>11</v>
      </c>
      <c r="K14" s="25">
        <f t="shared" si="2"/>
        <v>13.32</v>
      </c>
      <c r="L14" s="26"/>
    </row>
    <row r="15" spans="1:13" s="38" customFormat="1" ht="24" customHeight="1" x14ac:dyDescent="0.2">
      <c r="A15" s="27" t="s">
        <v>12</v>
      </c>
      <c r="B15" s="28"/>
      <c r="C15" s="29"/>
      <c r="D15" s="30"/>
      <c r="E15" s="29"/>
      <c r="F15" s="31"/>
      <c r="G15" s="32"/>
      <c r="H15" s="33">
        <f>ROUND(SUM(H8:H8),2)</f>
        <v>7.3</v>
      </c>
      <c r="I15" s="34">
        <f>ROUND(SUM(I8:I8),2)</f>
        <v>6</v>
      </c>
      <c r="J15" s="35" t="s">
        <v>11</v>
      </c>
      <c r="K15" s="36">
        <f>SUM(K8:K8)</f>
        <v>7.3</v>
      </c>
      <c r="L15" s="37"/>
    </row>
    <row r="16" spans="1:13" s="38" customFormat="1" ht="24" customHeight="1" x14ac:dyDescent="0.2">
      <c r="A16" s="16" t="s">
        <v>39</v>
      </c>
      <c r="B16" s="39">
        <v>0.2</v>
      </c>
      <c r="C16" s="18" t="s">
        <v>13</v>
      </c>
      <c r="D16" s="19">
        <f>D7</f>
        <v>0</v>
      </c>
      <c r="E16" s="18" t="s">
        <v>10</v>
      </c>
      <c r="F16" s="20">
        <v>13.97</v>
      </c>
      <c r="G16" s="21">
        <f>F16-F16*D16/100</f>
        <v>13.97</v>
      </c>
      <c r="H16" s="22">
        <f>PRODUCT(B16,G16)</f>
        <v>2.7940000000000005</v>
      </c>
      <c r="I16" s="40">
        <v>4</v>
      </c>
      <c r="J16" s="41" t="s">
        <v>11</v>
      </c>
      <c r="K16" s="25">
        <f>SUM(H16+(I16*K7))</f>
        <v>2.7940000000000005</v>
      </c>
      <c r="L16" s="37"/>
    </row>
    <row r="17" spans="1:12" s="11" customFormat="1" ht="39" customHeight="1" x14ac:dyDescent="0.2">
      <c r="A17" s="16" t="s">
        <v>40</v>
      </c>
      <c r="B17" s="39">
        <v>0.15</v>
      </c>
      <c r="C17" s="18" t="s">
        <v>13</v>
      </c>
      <c r="D17" s="19">
        <f>D8</f>
        <v>0</v>
      </c>
      <c r="E17" s="18" t="s">
        <v>10</v>
      </c>
      <c r="F17" s="20">
        <v>14.65</v>
      </c>
      <c r="G17" s="21">
        <f>F17-F17*D17/100</f>
        <v>14.65</v>
      </c>
      <c r="H17" s="22">
        <f>PRODUCT(B17,G17)</f>
        <v>2.1974999999999998</v>
      </c>
      <c r="I17" s="40">
        <v>6</v>
      </c>
      <c r="J17" s="41" t="s">
        <v>11</v>
      </c>
      <c r="K17" s="25">
        <f>SUM(H17+(I17*K7))</f>
        <v>2.1974999999999998</v>
      </c>
      <c r="L17" s="26"/>
    </row>
    <row r="18" spans="1:12" s="38" customFormat="1" ht="24" customHeight="1" x14ac:dyDescent="0.2">
      <c r="A18" s="42" t="s">
        <v>14</v>
      </c>
      <c r="B18" s="43"/>
      <c r="C18" s="44"/>
      <c r="D18" s="30"/>
      <c r="E18" s="29"/>
      <c r="F18" s="31"/>
      <c r="G18" s="32"/>
      <c r="H18" s="33">
        <f>ROUND(SUM(H15:H17),2)</f>
        <v>12.29</v>
      </c>
      <c r="I18" s="45">
        <f>SUM(I15:I17)</f>
        <v>16</v>
      </c>
      <c r="J18" s="35" t="s">
        <v>11</v>
      </c>
      <c r="K18" s="36">
        <f>ROUND(SUM(K15:K17),2)</f>
        <v>12.29</v>
      </c>
      <c r="L18" s="46"/>
    </row>
    <row r="19" spans="1:12" s="11" customFormat="1" ht="9.9499999999999993" customHeight="1" x14ac:dyDescent="0.2">
      <c r="A19" s="47"/>
      <c r="B19" s="47"/>
      <c r="C19" s="48"/>
      <c r="D19" s="49"/>
      <c r="E19" s="47"/>
      <c r="F19" s="50"/>
      <c r="G19" s="48"/>
      <c r="H19" s="48"/>
      <c r="I19" s="51"/>
      <c r="J19" s="47"/>
      <c r="K19" s="52"/>
      <c r="L19" s="53"/>
    </row>
    <row r="20" spans="1:12" x14ac:dyDescent="0.2">
      <c r="A20" s="54"/>
    </row>
    <row r="21" spans="1:12" ht="13.5" customHeight="1" x14ac:dyDescent="0.2">
      <c r="A21" s="55" t="s">
        <v>15</v>
      </c>
    </row>
    <row r="22" spans="1:12" x14ac:dyDescent="0.2">
      <c r="A22" s="68" t="s">
        <v>29</v>
      </c>
      <c r="B22" s="68"/>
      <c r="C22" s="68"/>
      <c r="D22" s="67">
        <v>0</v>
      </c>
      <c r="E22" s="67"/>
      <c r="F22" s="61" t="s">
        <v>16</v>
      </c>
      <c r="G22" s="60">
        <f>D22*H8</f>
        <v>0</v>
      </c>
    </row>
    <row r="23" spans="1:12" x14ac:dyDescent="0.2">
      <c r="A23" s="68" t="s">
        <v>63</v>
      </c>
      <c r="B23" s="68"/>
      <c r="C23" s="68"/>
      <c r="D23" s="67">
        <f>D22</f>
        <v>0</v>
      </c>
      <c r="E23" s="67"/>
      <c r="F23" s="61" t="s">
        <v>16</v>
      </c>
      <c r="G23" s="60">
        <f>D23*H9</f>
        <v>0</v>
      </c>
    </row>
    <row r="24" spans="1:12" x14ac:dyDescent="0.2">
      <c r="A24" s="68" t="s">
        <v>56</v>
      </c>
      <c r="B24" s="68"/>
      <c r="C24" s="68"/>
      <c r="D24" s="67">
        <f>D22</f>
        <v>0</v>
      </c>
      <c r="E24" s="67"/>
      <c r="F24" s="61" t="s">
        <v>16</v>
      </c>
      <c r="G24" s="60">
        <f>D24*H10</f>
        <v>0</v>
      </c>
    </row>
    <row r="25" spans="1:12" x14ac:dyDescent="0.2">
      <c r="A25" s="68" t="s">
        <v>57</v>
      </c>
      <c r="B25" s="68"/>
      <c r="C25" s="68"/>
      <c r="D25" s="67">
        <f>D22</f>
        <v>0</v>
      </c>
      <c r="E25" s="67"/>
      <c r="F25" s="61" t="s">
        <v>16</v>
      </c>
      <c r="G25" s="60">
        <f>D25*H11</f>
        <v>0</v>
      </c>
    </row>
    <row r="26" spans="1:12" x14ac:dyDescent="0.2">
      <c r="A26" s="68" t="s">
        <v>36</v>
      </c>
      <c r="B26" s="68"/>
      <c r="C26" s="68"/>
      <c r="D26" s="67">
        <f>D22</f>
        <v>0</v>
      </c>
      <c r="E26" s="67"/>
      <c r="F26" s="61" t="s">
        <v>16</v>
      </c>
      <c r="G26" s="60">
        <f t="shared" ref="G26:G28" si="3">D26*H12</f>
        <v>0</v>
      </c>
      <c r="H26" s="63" t="s">
        <v>33</v>
      </c>
    </row>
    <row r="27" spans="1:12" x14ac:dyDescent="0.2">
      <c r="A27" s="68" t="s">
        <v>31</v>
      </c>
      <c r="B27" s="68"/>
      <c r="C27" s="68"/>
      <c r="D27" s="67">
        <f>D22</f>
        <v>0</v>
      </c>
      <c r="E27" s="67"/>
      <c r="F27" s="61" t="s">
        <v>16</v>
      </c>
      <c r="G27" s="60">
        <f t="shared" si="3"/>
        <v>0</v>
      </c>
    </row>
    <row r="28" spans="1:12" x14ac:dyDescent="0.2">
      <c r="A28" s="68" t="s">
        <v>36</v>
      </c>
      <c r="B28" s="68"/>
      <c r="C28" s="68"/>
      <c r="D28" s="67">
        <f>D22</f>
        <v>0</v>
      </c>
      <c r="E28" s="67"/>
      <c r="F28" s="61" t="s">
        <v>16</v>
      </c>
      <c r="G28" s="60">
        <f t="shared" si="3"/>
        <v>0</v>
      </c>
      <c r="H28" s="63" t="s">
        <v>34</v>
      </c>
    </row>
    <row r="29" spans="1:12" x14ac:dyDescent="0.2">
      <c r="A29" s="68" t="s">
        <v>39</v>
      </c>
      <c r="B29" s="68"/>
      <c r="C29" s="68"/>
      <c r="D29" s="67">
        <f>D22</f>
        <v>0</v>
      </c>
      <c r="E29" s="67"/>
      <c r="F29" s="61" t="s">
        <v>16</v>
      </c>
      <c r="G29" s="60">
        <f>D29*H16</f>
        <v>0</v>
      </c>
      <c r="H29" s="63"/>
    </row>
    <row r="30" spans="1:12" x14ac:dyDescent="0.2">
      <c r="A30" s="68" t="s">
        <v>41</v>
      </c>
      <c r="B30" s="68"/>
      <c r="C30" s="68"/>
      <c r="D30" s="67">
        <f>D22</f>
        <v>0</v>
      </c>
      <c r="E30" s="67"/>
      <c r="F30" s="61" t="s">
        <v>16</v>
      </c>
      <c r="G30" s="60">
        <f>D30*H17</f>
        <v>0</v>
      </c>
    </row>
    <row r="31" spans="1:12" x14ac:dyDescent="0.2">
      <c r="A31" s="47" t="s">
        <v>1</v>
      </c>
      <c r="B31"/>
      <c r="C31" s="59"/>
      <c r="D31" s="59"/>
      <c r="E31" s="59"/>
      <c r="G31" s="62">
        <f>SUM(G22:G30)</f>
        <v>0</v>
      </c>
    </row>
    <row r="32" spans="1:12" x14ac:dyDescent="0.2">
      <c r="A32" s="47"/>
      <c r="D32" s="77"/>
      <c r="E32" s="77"/>
    </row>
    <row r="33" spans="1:8" x14ac:dyDescent="0.2">
      <c r="A33" s="76" t="s">
        <v>17</v>
      </c>
      <c r="B33" s="76"/>
      <c r="C33" s="76"/>
      <c r="D33" s="76"/>
      <c r="E33" s="76"/>
      <c r="F33" s="76"/>
    </row>
    <row r="34" spans="1:8" x14ac:dyDescent="0.2">
      <c r="A34" s="78" t="s">
        <v>29</v>
      </c>
      <c r="B34" s="70"/>
      <c r="C34" s="70"/>
      <c r="D34" s="70"/>
      <c r="E34" s="71"/>
      <c r="F34" s="72">
        <f>ROUNDUP((B8*D22/25),0)</f>
        <v>0</v>
      </c>
      <c r="G34" s="73">
        <f t="shared" ref="G34:G39" si="4">ROUNDUP((C5*B19/30),0)</f>
        <v>0</v>
      </c>
    </row>
    <row r="35" spans="1:8" x14ac:dyDescent="0.2">
      <c r="A35" s="79" t="s">
        <v>63</v>
      </c>
      <c r="B35" s="80"/>
      <c r="C35" s="80"/>
      <c r="D35" s="80"/>
      <c r="E35" s="81"/>
      <c r="F35" s="72">
        <f>ROUNDUP((B9*D23/25),0)</f>
        <v>0</v>
      </c>
      <c r="G35" s="73">
        <f t="shared" si="4"/>
        <v>0</v>
      </c>
    </row>
    <row r="36" spans="1:8" x14ac:dyDescent="0.2">
      <c r="A36" s="79" t="s">
        <v>58</v>
      </c>
      <c r="B36" s="80"/>
      <c r="C36" s="80"/>
      <c r="D36" s="80"/>
      <c r="E36" s="81"/>
      <c r="F36" s="72">
        <f>ROUNDUP((((B10*D24)+(B11*D25))/20),0)</f>
        <v>0</v>
      </c>
      <c r="G36" s="73">
        <f t="shared" si="4"/>
        <v>0</v>
      </c>
    </row>
    <row r="37" spans="1:8" x14ac:dyDescent="0.2">
      <c r="A37" s="69" t="s">
        <v>37</v>
      </c>
      <c r="B37" s="82"/>
      <c r="C37" s="82"/>
      <c r="D37" s="82"/>
      <c r="E37" s="83"/>
      <c r="F37" s="72">
        <f>ROUNDUP((B12*D26/25),0)</f>
        <v>0</v>
      </c>
      <c r="G37" s="73" t="e">
        <f t="shared" si="4"/>
        <v>#VALUE!</v>
      </c>
      <c r="H37" s="63" t="s">
        <v>33</v>
      </c>
    </row>
    <row r="38" spans="1:8" x14ac:dyDescent="0.2">
      <c r="A38" s="69" t="s">
        <v>31</v>
      </c>
      <c r="B38" s="82"/>
      <c r="C38" s="82"/>
      <c r="D38" s="82"/>
      <c r="E38" s="83"/>
      <c r="F38" s="84">
        <f>ROUNDUP((B13*D27/50),0)</f>
        <v>0</v>
      </c>
      <c r="G38" s="85" t="e">
        <f t="shared" si="4"/>
        <v>#VALUE!</v>
      </c>
    </row>
    <row r="39" spans="1:8" x14ac:dyDescent="0.2">
      <c r="A39" s="69" t="s">
        <v>37</v>
      </c>
      <c r="B39" s="82"/>
      <c r="C39" s="82"/>
      <c r="D39" s="82"/>
      <c r="E39" s="83"/>
      <c r="F39" s="72">
        <f>ROUNDUP((B14*D28/25),0)</f>
        <v>0</v>
      </c>
      <c r="G39" s="73" t="e">
        <f t="shared" si="4"/>
        <v>#VALUE!</v>
      </c>
      <c r="H39" s="63" t="s">
        <v>34</v>
      </c>
    </row>
    <row r="40" spans="1:8" x14ac:dyDescent="0.2">
      <c r="A40" s="69" t="s">
        <v>39</v>
      </c>
      <c r="B40" s="70"/>
      <c r="C40" s="70"/>
      <c r="D40" s="70"/>
      <c r="E40" s="71"/>
      <c r="F40" s="74">
        <f>ROUNDUP((B16*D29/10),0)</f>
        <v>0</v>
      </c>
      <c r="G40" s="75">
        <f>ROUNDUP((C5*B19/30),0)</f>
        <v>0</v>
      </c>
      <c r="H40" s="63"/>
    </row>
    <row r="41" spans="1:8" x14ac:dyDescent="0.2">
      <c r="A41" s="69" t="s">
        <v>42</v>
      </c>
      <c r="B41" s="70"/>
      <c r="C41" s="70"/>
      <c r="D41" s="70"/>
      <c r="E41" s="71"/>
      <c r="F41" s="74">
        <f>ROUNDUP((B17*D30/15),0)</f>
        <v>0</v>
      </c>
      <c r="G41" s="75">
        <f>ROUNDUP((C6*B20/30),0)</f>
        <v>0</v>
      </c>
    </row>
    <row r="42" spans="1:8" x14ac:dyDescent="0.2">
      <c r="A42" s="47"/>
      <c r="D42" s="56"/>
      <c r="E42" s="56"/>
    </row>
    <row r="44" spans="1:8" s="58" customFormat="1" ht="11.25" x14ac:dyDescent="0.2">
      <c r="A44" s="65" t="s">
        <v>66</v>
      </c>
      <c r="B44" s="57"/>
    </row>
    <row r="45" spans="1:8" s="58" customFormat="1" ht="11.25" x14ac:dyDescent="0.2">
      <c r="A45" s="65" t="s">
        <v>67</v>
      </c>
      <c r="B45" s="57"/>
    </row>
    <row r="46" spans="1:8" s="58" customFormat="1" ht="11.25" x14ac:dyDescent="0.2">
      <c r="A46" s="65" t="s">
        <v>68</v>
      </c>
      <c r="B46" s="57"/>
    </row>
    <row r="47" spans="1:8" s="58" customFormat="1" ht="11.25" x14ac:dyDescent="0.2">
      <c r="A47" s="65" t="s">
        <v>18</v>
      </c>
      <c r="B47" s="57"/>
    </row>
    <row r="48" spans="1:8" s="58" customFormat="1" ht="11.25" x14ac:dyDescent="0.2">
      <c r="A48" s="66" t="s">
        <v>19</v>
      </c>
      <c r="B48" s="57"/>
    </row>
    <row r="49" spans="1:2" s="58" customFormat="1" ht="11.25" x14ac:dyDescent="0.2">
      <c r="A49" s="65" t="s">
        <v>20</v>
      </c>
      <c r="B49" s="57"/>
    </row>
    <row r="50" spans="1:2" s="58" customFormat="1" ht="11.25" x14ac:dyDescent="0.2">
      <c r="A50" s="65" t="s">
        <v>21</v>
      </c>
      <c r="B50" s="57"/>
    </row>
    <row r="51" spans="1:2" x14ac:dyDescent="0.2">
      <c r="A51" s="65" t="s">
        <v>22</v>
      </c>
    </row>
  </sheetData>
  <mergeCells count="45">
    <mergeCell ref="I4:J4"/>
    <mergeCell ref="A6:A7"/>
    <mergeCell ref="B6:C6"/>
    <mergeCell ref="D6:E7"/>
    <mergeCell ref="F6:F7"/>
    <mergeCell ref="G6:H6"/>
    <mergeCell ref="I6:J6"/>
    <mergeCell ref="B7:C7"/>
    <mergeCell ref="I7:J7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36:E36"/>
    <mergeCell ref="F36:G36"/>
    <mergeCell ref="A28:C28"/>
    <mergeCell ref="D28:E28"/>
    <mergeCell ref="A30:C30"/>
    <mergeCell ref="D30:E30"/>
    <mergeCell ref="D32:E32"/>
    <mergeCell ref="A33:F33"/>
    <mergeCell ref="A41:E41"/>
    <mergeCell ref="F41:G41"/>
    <mergeCell ref="A40:E40"/>
    <mergeCell ref="F40:G40"/>
    <mergeCell ref="A29:C29"/>
    <mergeCell ref="D29:E29"/>
    <mergeCell ref="A37:E37"/>
    <mergeCell ref="F37:G37"/>
    <mergeCell ref="A38:E38"/>
    <mergeCell ref="F38:G38"/>
    <mergeCell ref="A39:E39"/>
    <mergeCell ref="F39:G39"/>
    <mergeCell ref="A34:E34"/>
    <mergeCell ref="F34:G34"/>
    <mergeCell ref="A35:E35"/>
    <mergeCell ref="F35:G35"/>
  </mergeCells>
  <printOptions gridLinesSet="0"/>
  <pageMargins left="0.39370078740157483" right="0.78740157480314965" top="1.3779527559055118" bottom="0.70866141732283472" header="0.70866141732283472" footer="0.51181102362204722"/>
  <pageSetup paperSize="9" scale="90" orientation="portrait" horizontalDpi="4294967292" verticalDpi="360" r:id="rId1"/>
  <headerFooter alignWithMargins="0">
    <oddHeader>&amp;L&amp;"Arial,Fett"Rajasil Sanierputz SP 4 - zweilagig / Außenbereich&amp;R&amp;G</oddHeader>
  </headerFooter>
  <customProperties>
    <customPr name="_pios_id" r:id="rId2"/>
  </customProperties>
  <ignoredErrors>
    <ignoredError sqref="F38" formula="1"/>
  </ignoredErrors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4C7FE-E245-4B9F-BEED-35DF3A6D30CA}">
  <dimension ref="A1:M50"/>
  <sheetViews>
    <sheetView showGridLines="0" topLeftCell="A10" zoomScaleNormal="100" zoomScaleSheetLayoutView="100" workbookViewId="0">
      <selection activeCell="I17" sqref="I17"/>
    </sheetView>
  </sheetViews>
  <sheetFormatPr baseColWidth="10" defaultRowHeight="12.75" x14ac:dyDescent="0.2"/>
  <cols>
    <col min="1" max="1" width="30.5703125" style="1" customWidth="1"/>
    <col min="2" max="2" width="4.7109375" style="1" customWidth="1"/>
    <col min="3" max="3" width="4.28515625" customWidth="1"/>
    <col min="4" max="4" width="3.7109375" customWidth="1"/>
    <col min="5" max="5" width="4.85546875" customWidth="1"/>
    <col min="6" max="6" width="10.7109375" customWidth="1"/>
    <col min="7" max="7" width="10.28515625" customWidth="1"/>
    <col min="8" max="8" width="10.140625" customWidth="1"/>
    <col min="9" max="9" width="6.140625" customWidth="1"/>
    <col min="10" max="10" width="4.7109375" customWidth="1"/>
    <col min="11" max="11" width="12.7109375" customWidth="1"/>
    <col min="12" max="12" width="4.7109375" customWidth="1"/>
    <col min="13" max="13" width="5.85546875" customWidth="1"/>
    <col min="14" max="14" width="6.42578125" customWidth="1"/>
  </cols>
  <sheetData>
    <row r="1" spans="1:13" s="2" customFormat="1" ht="14.1" customHeight="1" x14ac:dyDescent="0.25">
      <c r="A1" s="4"/>
      <c r="B1" s="4"/>
      <c r="C1" s="3"/>
      <c r="D1" s="3"/>
      <c r="E1" s="3"/>
      <c r="F1" s="3"/>
      <c r="I1" s="5"/>
    </row>
    <row r="2" spans="1:13" s="2" customFormat="1" ht="14.1" customHeight="1" x14ac:dyDescent="0.25">
      <c r="A2" s="4"/>
      <c r="B2" s="4"/>
      <c r="C2" s="3"/>
      <c r="D2" s="3"/>
      <c r="E2" s="3"/>
      <c r="F2" s="3"/>
      <c r="I2" s="5"/>
    </row>
    <row r="3" spans="1:13" s="2" customFormat="1" ht="14.1" customHeight="1" x14ac:dyDescent="0.25">
      <c r="A3" s="4"/>
      <c r="B3" s="4"/>
      <c r="C3" s="3"/>
      <c r="D3" s="3"/>
      <c r="E3" s="3"/>
      <c r="F3" s="3"/>
      <c r="I3" s="5"/>
    </row>
    <row r="4" spans="1:13" ht="14.1" customHeight="1" x14ac:dyDescent="0.2">
      <c r="A4" s="6"/>
      <c r="B4" s="6"/>
      <c r="C4" s="7"/>
      <c r="D4" s="7"/>
      <c r="E4" s="7"/>
      <c r="F4" s="7"/>
      <c r="I4" s="86"/>
      <c r="J4" s="86"/>
      <c r="K4" s="8"/>
      <c r="L4" s="8"/>
      <c r="M4" s="8"/>
    </row>
    <row r="5" spans="1:13" ht="14.1" customHeight="1" x14ac:dyDescent="0.2"/>
    <row r="6" spans="1:13" s="11" customFormat="1" ht="24" customHeight="1" x14ac:dyDescent="0.2">
      <c r="A6" s="87" t="s">
        <v>0</v>
      </c>
      <c r="B6" s="91" t="s">
        <v>1</v>
      </c>
      <c r="C6" s="92"/>
      <c r="D6" s="91" t="s">
        <v>2</v>
      </c>
      <c r="E6" s="92"/>
      <c r="F6" s="101" t="s">
        <v>3</v>
      </c>
      <c r="G6" s="99"/>
      <c r="H6" s="100"/>
      <c r="I6" s="89" t="s">
        <v>4</v>
      </c>
      <c r="J6" s="90"/>
      <c r="K6" s="9" t="s">
        <v>5</v>
      </c>
      <c r="L6" s="10"/>
    </row>
    <row r="7" spans="1:13" s="11" customFormat="1" ht="24" customHeight="1" x14ac:dyDescent="0.2">
      <c r="A7" s="88"/>
      <c r="B7" s="93" t="s">
        <v>6</v>
      </c>
      <c r="C7" s="94"/>
      <c r="D7" s="97"/>
      <c r="E7" s="98"/>
      <c r="F7" s="102"/>
      <c r="G7" s="12" t="s">
        <v>23</v>
      </c>
      <c r="H7" s="13" t="s">
        <v>7</v>
      </c>
      <c r="I7" s="95" t="s">
        <v>8</v>
      </c>
      <c r="J7" s="96"/>
      <c r="K7" s="14">
        <v>0</v>
      </c>
      <c r="L7" s="15"/>
    </row>
    <row r="8" spans="1:13" s="11" customFormat="1" ht="40.5" customHeight="1" x14ac:dyDescent="0.2">
      <c r="A8" s="16" t="s">
        <v>24</v>
      </c>
      <c r="B8" s="17">
        <v>5</v>
      </c>
      <c r="C8" s="18" t="s">
        <v>9</v>
      </c>
      <c r="D8" s="19">
        <v>0</v>
      </c>
      <c r="E8" s="18" t="s">
        <v>10</v>
      </c>
      <c r="F8" s="64">
        <v>1.46</v>
      </c>
      <c r="G8" s="21">
        <f>F8-F8*D8/100</f>
        <v>1.46</v>
      </c>
      <c r="H8" s="22">
        <f>PRODUCT(B8,G8)</f>
        <v>7.3</v>
      </c>
      <c r="I8" s="23">
        <v>6</v>
      </c>
      <c r="J8" s="24" t="s">
        <v>11</v>
      </c>
      <c r="K8" s="25">
        <f>SUM(H8+(I8*$K$7))</f>
        <v>7.3</v>
      </c>
      <c r="L8" s="26"/>
    </row>
    <row r="9" spans="1:13" s="11" customFormat="1" ht="51" customHeight="1" x14ac:dyDescent="0.2">
      <c r="A9" s="16" t="s">
        <v>61</v>
      </c>
      <c r="B9" s="17">
        <v>11</v>
      </c>
      <c r="C9" s="18" t="s">
        <v>9</v>
      </c>
      <c r="D9" s="19">
        <f>D8</f>
        <v>0</v>
      </c>
      <c r="E9" s="18" t="s">
        <v>10</v>
      </c>
      <c r="F9" s="20">
        <v>2.93</v>
      </c>
      <c r="G9" s="21">
        <f t="shared" ref="G9:G15" si="0">F9-F9*D9/100</f>
        <v>2.93</v>
      </c>
      <c r="H9" s="22">
        <f t="shared" ref="H9:H15" si="1">PRODUCT(B9,G9)</f>
        <v>32.230000000000004</v>
      </c>
      <c r="I9" s="23">
        <v>14</v>
      </c>
      <c r="J9" s="24" t="s">
        <v>11</v>
      </c>
      <c r="K9" s="25">
        <f t="shared" ref="K9:K15" si="2">SUM(H9+(I9*$K$7))</f>
        <v>32.230000000000004</v>
      </c>
      <c r="L9" s="26"/>
    </row>
    <row r="10" spans="1:13" s="11" customFormat="1" ht="65.25" customHeight="1" x14ac:dyDescent="0.2">
      <c r="A10" s="16" t="s">
        <v>62</v>
      </c>
      <c r="B10" s="17">
        <v>11</v>
      </c>
      <c r="C10" s="18" t="s">
        <v>9</v>
      </c>
      <c r="D10" s="19">
        <f>D8</f>
        <v>0</v>
      </c>
      <c r="E10" s="18" t="s">
        <v>10</v>
      </c>
      <c r="F10" s="20">
        <v>2.93</v>
      </c>
      <c r="G10" s="21">
        <f t="shared" si="0"/>
        <v>2.93</v>
      </c>
      <c r="H10" s="22">
        <f t="shared" si="1"/>
        <v>32.230000000000004</v>
      </c>
      <c r="I10" s="23">
        <v>14</v>
      </c>
      <c r="J10" s="24" t="s">
        <v>11</v>
      </c>
      <c r="K10" s="25">
        <f>SUM(H10+(I10*$K$7))</f>
        <v>32.230000000000004</v>
      </c>
      <c r="L10" s="26"/>
    </row>
    <row r="11" spans="1:13" s="11" customFormat="1" ht="40.5" customHeight="1" x14ac:dyDescent="0.2">
      <c r="A11" s="16" t="s">
        <v>60</v>
      </c>
      <c r="B11" s="17">
        <v>11.3</v>
      </c>
      <c r="C11" s="18" t="s">
        <v>9</v>
      </c>
      <c r="D11" s="19">
        <f>D8</f>
        <v>0</v>
      </c>
      <c r="E11" s="18" t="s">
        <v>10</v>
      </c>
      <c r="F11" s="20">
        <v>2.5099999999999998</v>
      </c>
      <c r="G11" s="21">
        <f t="shared" si="0"/>
        <v>2.5099999999999998</v>
      </c>
      <c r="H11" s="22">
        <f t="shared" si="1"/>
        <v>28.363</v>
      </c>
      <c r="I11" s="23">
        <v>25</v>
      </c>
      <c r="J11" s="24" t="s">
        <v>11</v>
      </c>
      <c r="K11" s="25">
        <f t="shared" si="2"/>
        <v>28.363</v>
      </c>
      <c r="L11" s="26"/>
    </row>
    <row r="12" spans="1:13" s="11" customFormat="1" ht="40.5" customHeight="1" x14ac:dyDescent="0.2">
      <c r="A12" s="16" t="s">
        <v>59</v>
      </c>
      <c r="B12" s="17">
        <v>3.8</v>
      </c>
      <c r="C12" s="18" t="s">
        <v>9</v>
      </c>
      <c r="D12" s="19">
        <f>D8</f>
        <v>0</v>
      </c>
      <c r="E12" s="18" t="s">
        <v>10</v>
      </c>
      <c r="F12" s="20">
        <v>2.5099999999999998</v>
      </c>
      <c r="G12" s="21">
        <f t="shared" si="0"/>
        <v>2.5099999999999998</v>
      </c>
      <c r="H12" s="22">
        <f t="shared" si="1"/>
        <v>9.5379999999999985</v>
      </c>
      <c r="I12" s="23">
        <v>4</v>
      </c>
      <c r="J12" s="24" t="s">
        <v>11</v>
      </c>
      <c r="K12" s="25">
        <f t="shared" si="2"/>
        <v>9.5379999999999985</v>
      </c>
      <c r="L12" s="26"/>
    </row>
    <row r="13" spans="1:13" s="11" customFormat="1" ht="40.5" customHeight="1" x14ac:dyDescent="0.2">
      <c r="A13" s="16" t="s">
        <v>25</v>
      </c>
      <c r="B13" s="17">
        <v>6</v>
      </c>
      <c r="C13" s="18" t="s">
        <v>9</v>
      </c>
      <c r="D13" s="19">
        <f>D8</f>
        <v>0</v>
      </c>
      <c r="E13" s="18" t="s">
        <v>10</v>
      </c>
      <c r="F13" s="20">
        <v>2.63</v>
      </c>
      <c r="G13" s="21">
        <f t="shared" si="0"/>
        <v>2.63</v>
      </c>
      <c r="H13" s="22">
        <f t="shared" si="1"/>
        <v>15.78</v>
      </c>
      <c r="I13" s="23">
        <v>15</v>
      </c>
      <c r="J13" s="24" t="s">
        <v>11</v>
      </c>
      <c r="K13" s="25">
        <f t="shared" si="2"/>
        <v>15.78</v>
      </c>
      <c r="L13" s="26"/>
    </row>
    <row r="14" spans="1:13" s="11" customFormat="1" ht="31.5" customHeight="1" x14ac:dyDescent="0.2">
      <c r="A14" s="16" t="s">
        <v>26</v>
      </c>
      <c r="B14" s="17">
        <v>1.1000000000000001</v>
      </c>
      <c r="C14" s="18" t="s">
        <v>16</v>
      </c>
      <c r="D14" s="19">
        <f>D8</f>
        <v>0</v>
      </c>
      <c r="E14" s="18" t="s">
        <v>10</v>
      </c>
      <c r="F14" s="20">
        <v>3.88</v>
      </c>
      <c r="G14" s="21">
        <f t="shared" si="0"/>
        <v>3.88</v>
      </c>
      <c r="H14" s="22">
        <f t="shared" si="1"/>
        <v>4.2679999999999998</v>
      </c>
      <c r="I14" s="23">
        <v>5</v>
      </c>
      <c r="J14" s="24" t="s">
        <v>11</v>
      </c>
      <c r="K14" s="25">
        <f t="shared" si="2"/>
        <v>4.2679999999999998</v>
      </c>
      <c r="L14" s="26"/>
    </row>
    <row r="15" spans="1:13" s="11" customFormat="1" ht="34.5" customHeight="1" x14ac:dyDescent="0.2">
      <c r="A15" s="16" t="s">
        <v>27</v>
      </c>
      <c r="B15" s="17">
        <v>3.6</v>
      </c>
      <c r="C15" s="18" t="s">
        <v>9</v>
      </c>
      <c r="D15" s="19">
        <f>D8</f>
        <v>0</v>
      </c>
      <c r="E15" s="18" t="s">
        <v>10</v>
      </c>
      <c r="F15" s="20">
        <v>2.63</v>
      </c>
      <c r="G15" s="21">
        <f t="shared" si="0"/>
        <v>2.63</v>
      </c>
      <c r="H15" s="22">
        <f t="shared" si="1"/>
        <v>9.468</v>
      </c>
      <c r="I15" s="23">
        <v>15</v>
      </c>
      <c r="J15" s="24" t="s">
        <v>11</v>
      </c>
      <c r="K15" s="25">
        <f t="shared" si="2"/>
        <v>9.468</v>
      </c>
      <c r="L15" s="26"/>
    </row>
    <row r="16" spans="1:13" s="38" customFormat="1" ht="24" customHeight="1" x14ac:dyDescent="0.2">
      <c r="A16" s="27" t="s">
        <v>12</v>
      </c>
      <c r="B16" s="28"/>
      <c r="C16" s="29"/>
      <c r="D16" s="30"/>
      <c r="E16" s="29"/>
      <c r="F16" s="31"/>
      <c r="G16" s="32"/>
      <c r="H16" s="33">
        <f>ROUND(SUM(H8:H8),2)</f>
        <v>7.3</v>
      </c>
      <c r="I16" s="34">
        <f>ROUND(SUM(I8:I8),2)</f>
        <v>6</v>
      </c>
      <c r="J16" s="35" t="s">
        <v>11</v>
      </c>
      <c r="K16" s="36">
        <f>SUM(K8:K8)</f>
        <v>7.3</v>
      </c>
      <c r="L16" s="37"/>
    </row>
    <row r="17" spans="1:12" s="11" customFormat="1" ht="42.75" customHeight="1" x14ac:dyDescent="0.2">
      <c r="A17" s="16" t="s">
        <v>28</v>
      </c>
      <c r="B17" s="39">
        <v>0.15</v>
      </c>
      <c r="C17" s="18" t="s">
        <v>13</v>
      </c>
      <c r="D17" s="19">
        <f>D8</f>
        <v>0</v>
      </c>
      <c r="E17" s="18" t="s">
        <v>10</v>
      </c>
      <c r="F17" s="20">
        <v>14.65</v>
      </c>
      <c r="G17" s="21">
        <f>F17-F17*D17/100</f>
        <v>14.65</v>
      </c>
      <c r="H17" s="22">
        <f>PRODUCT(B17,G17)</f>
        <v>2.1974999999999998</v>
      </c>
      <c r="I17" s="40">
        <v>6</v>
      </c>
      <c r="J17" s="41" t="s">
        <v>11</v>
      </c>
      <c r="K17" s="25">
        <f>SUM(H17+(I17*K7))</f>
        <v>2.1974999999999998</v>
      </c>
      <c r="L17" s="26"/>
    </row>
    <row r="18" spans="1:12" s="38" customFormat="1" ht="24" customHeight="1" x14ac:dyDescent="0.2">
      <c r="A18" s="42" t="s">
        <v>14</v>
      </c>
      <c r="B18" s="43"/>
      <c r="C18" s="44"/>
      <c r="D18" s="30"/>
      <c r="E18" s="29"/>
      <c r="F18" s="31"/>
      <c r="G18" s="32"/>
      <c r="H18" s="33">
        <f>ROUND(SUM(H16:H17),2)</f>
        <v>9.5</v>
      </c>
      <c r="I18" s="45">
        <f>SUM(I16:I17)</f>
        <v>12</v>
      </c>
      <c r="J18" s="35" t="s">
        <v>11</v>
      </c>
      <c r="K18" s="36">
        <f>ROUND(SUM(K16:K17),2)</f>
        <v>9.5</v>
      </c>
      <c r="L18" s="46"/>
    </row>
    <row r="19" spans="1:12" s="11" customFormat="1" ht="9.9499999999999993" customHeight="1" x14ac:dyDescent="0.2">
      <c r="A19" s="47"/>
      <c r="B19" s="47"/>
      <c r="C19" s="48"/>
      <c r="D19" s="49"/>
      <c r="E19" s="47"/>
      <c r="F19" s="50"/>
      <c r="G19" s="48"/>
      <c r="H19" s="48"/>
      <c r="I19" s="51"/>
      <c r="J19" s="47"/>
      <c r="K19" s="52"/>
      <c r="L19" s="53"/>
    </row>
    <row r="20" spans="1:12" x14ac:dyDescent="0.2">
      <c r="A20" s="54"/>
    </row>
    <row r="21" spans="1:12" ht="13.5" customHeight="1" x14ac:dyDescent="0.2">
      <c r="A21" s="55" t="s">
        <v>15</v>
      </c>
    </row>
    <row r="22" spans="1:12" x14ac:dyDescent="0.2">
      <c r="A22" s="68" t="s">
        <v>29</v>
      </c>
      <c r="B22" s="68"/>
      <c r="C22" s="68"/>
      <c r="D22" s="67">
        <v>0</v>
      </c>
      <c r="E22" s="67"/>
      <c r="F22" s="61" t="s">
        <v>16</v>
      </c>
      <c r="G22" s="60">
        <f t="shared" ref="G22:G29" si="3">D22*H8</f>
        <v>0</v>
      </c>
    </row>
    <row r="23" spans="1:12" x14ac:dyDescent="0.2">
      <c r="A23" s="68" t="s">
        <v>63</v>
      </c>
      <c r="B23" s="68"/>
      <c r="C23" s="68"/>
      <c r="D23" s="67">
        <f>D22</f>
        <v>0</v>
      </c>
      <c r="E23" s="67"/>
      <c r="F23" s="61" t="s">
        <v>16</v>
      </c>
      <c r="G23" s="60">
        <f t="shared" si="3"/>
        <v>0</v>
      </c>
      <c r="H23" s="63" t="s">
        <v>64</v>
      </c>
    </row>
    <row r="24" spans="1:12" x14ac:dyDescent="0.2">
      <c r="A24" s="68" t="s">
        <v>63</v>
      </c>
      <c r="B24" s="68"/>
      <c r="C24" s="68"/>
      <c r="D24" s="67">
        <f>D22</f>
        <v>0</v>
      </c>
      <c r="E24" s="67"/>
      <c r="F24" s="61" t="s">
        <v>16</v>
      </c>
      <c r="G24" s="60">
        <f t="shared" si="3"/>
        <v>0</v>
      </c>
    </row>
    <row r="25" spans="1:12" x14ac:dyDescent="0.2">
      <c r="A25" s="68" t="s">
        <v>56</v>
      </c>
      <c r="B25" s="68"/>
      <c r="C25" s="68"/>
      <c r="D25" s="67">
        <f>D22</f>
        <v>0</v>
      </c>
      <c r="E25" s="67"/>
      <c r="F25" s="61" t="s">
        <v>16</v>
      </c>
      <c r="G25" s="60">
        <f t="shared" si="3"/>
        <v>0</v>
      </c>
    </row>
    <row r="26" spans="1:12" x14ac:dyDescent="0.2">
      <c r="A26" s="68" t="s">
        <v>57</v>
      </c>
      <c r="B26" s="68"/>
      <c r="C26" s="68"/>
      <c r="D26" s="67">
        <f>D22</f>
        <v>0</v>
      </c>
      <c r="E26" s="67"/>
      <c r="F26" s="61" t="s">
        <v>16</v>
      </c>
      <c r="G26" s="60">
        <f t="shared" si="3"/>
        <v>0</v>
      </c>
    </row>
    <row r="27" spans="1:12" x14ac:dyDescent="0.2">
      <c r="A27" s="68" t="s">
        <v>30</v>
      </c>
      <c r="B27" s="68"/>
      <c r="C27" s="68"/>
      <c r="D27" s="67">
        <f>D22</f>
        <v>0</v>
      </c>
      <c r="E27" s="67"/>
      <c r="F27" s="61" t="s">
        <v>16</v>
      </c>
      <c r="G27" s="60">
        <f t="shared" si="3"/>
        <v>0</v>
      </c>
      <c r="H27" s="63" t="s">
        <v>33</v>
      </c>
    </row>
    <row r="28" spans="1:12" x14ac:dyDescent="0.2">
      <c r="A28" s="68" t="s">
        <v>31</v>
      </c>
      <c r="B28" s="68"/>
      <c r="C28" s="68"/>
      <c r="D28" s="67">
        <f>D22</f>
        <v>0</v>
      </c>
      <c r="E28" s="67"/>
      <c r="F28" s="61" t="s">
        <v>16</v>
      </c>
      <c r="G28" s="60">
        <f t="shared" si="3"/>
        <v>0</v>
      </c>
    </row>
    <row r="29" spans="1:12" x14ac:dyDescent="0.2">
      <c r="A29" s="68" t="s">
        <v>30</v>
      </c>
      <c r="B29" s="68"/>
      <c r="C29" s="68"/>
      <c r="D29" s="67">
        <f>D22</f>
        <v>0</v>
      </c>
      <c r="E29" s="67"/>
      <c r="F29" s="61" t="s">
        <v>16</v>
      </c>
      <c r="G29" s="60">
        <f t="shared" si="3"/>
        <v>0</v>
      </c>
      <c r="H29" s="63" t="s">
        <v>34</v>
      </c>
    </row>
    <row r="30" spans="1:12" x14ac:dyDescent="0.2">
      <c r="A30" s="68" t="s">
        <v>32</v>
      </c>
      <c r="B30" s="68"/>
      <c r="C30" s="68"/>
      <c r="D30" s="67">
        <f>D22</f>
        <v>0</v>
      </c>
      <c r="E30" s="67"/>
      <c r="F30" s="61" t="s">
        <v>16</v>
      </c>
      <c r="G30" s="60">
        <f>D30*H17</f>
        <v>0</v>
      </c>
    </row>
    <row r="31" spans="1:12" x14ac:dyDescent="0.2">
      <c r="A31" s="47" t="s">
        <v>1</v>
      </c>
      <c r="B31"/>
      <c r="C31" s="59"/>
      <c r="D31" s="59"/>
      <c r="E31" s="59"/>
      <c r="G31" s="62">
        <f>SUM(G22:G30)</f>
        <v>0</v>
      </c>
    </row>
    <row r="32" spans="1:12" x14ac:dyDescent="0.2">
      <c r="A32" s="47"/>
      <c r="D32" s="77"/>
      <c r="E32" s="77"/>
    </row>
    <row r="33" spans="1:8" x14ac:dyDescent="0.2">
      <c r="A33" s="76" t="s">
        <v>17</v>
      </c>
      <c r="B33" s="76"/>
      <c r="C33" s="76"/>
      <c r="D33" s="76"/>
      <c r="E33" s="76"/>
      <c r="F33" s="76"/>
    </row>
    <row r="34" spans="1:8" x14ac:dyDescent="0.2">
      <c r="A34" s="78" t="s">
        <v>29</v>
      </c>
      <c r="B34" s="70"/>
      <c r="C34" s="70"/>
      <c r="D34" s="70"/>
      <c r="E34" s="71"/>
      <c r="F34" s="72">
        <f>ROUNDUP((B8*D22/25),0)</f>
        <v>0</v>
      </c>
      <c r="G34" s="73">
        <f>ROUNDUP((C5*B19/30),0)</f>
        <v>0</v>
      </c>
    </row>
    <row r="35" spans="1:8" x14ac:dyDescent="0.2">
      <c r="A35" s="79" t="s">
        <v>65</v>
      </c>
      <c r="B35" s="80"/>
      <c r="C35" s="80"/>
      <c r="D35" s="80"/>
      <c r="E35" s="81"/>
      <c r="F35" s="72">
        <f>ROUNDUP((B9*D23/25)+(B10*D24/25),0)</f>
        <v>0</v>
      </c>
      <c r="G35" s="73">
        <f>ROUNDUP((C6*B20/30),0)</f>
        <v>0</v>
      </c>
    </row>
    <row r="36" spans="1:8" x14ac:dyDescent="0.2">
      <c r="A36" s="79" t="s">
        <v>58</v>
      </c>
      <c r="B36" s="80"/>
      <c r="C36" s="80"/>
      <c r="D36" s="80"/>
      <c r="E36" s="81"/>
      <c r="F36" s="72">
        <f>ROUNDUP((((B11*D25)+(B12*D26))/20),0)</f>
        <v>0</v>
      </c>
      <c r="G36" s="73">
        <f>ROUNDUP((C7*B21/30),0)</f>
        <v>0</v>
      </c>
    </row>
    <row r="37" spans="1:8" x14ac:dyDescent="0.2">
      <c r="A37" s="69" t="s">
        <v>30</v>
      </c>
      <c r="B37" s="82"/>
      <c r="C37" s="82"/>
      <c r="D37" s="82"/>
      <c r="E37" s="83"/>
      <c r="F37" s="72">
        <f>ROUNDUP((B13*D27/25),0)</f>
        <v>0</v>
      </c>
      <c r="G37" s="73" t="e">
        <f>ROUNDUP((C8*B22/30),0)</f>
        <v>#VALUE!</v>
      </c>
      <c r="H37" s="63" t="s">
        <v>33</v>
      </c>
    </row>
    <row r="38" spans="1:8" x14ac:dyDescent="0.2">
      <c r="A38" s="69" t="s">
        <v>31</v>
      </c>
      <c r="B38" s="82"/>
      <c r="C38" s="82"/>
      <c r="D38" s="82"/>
      <c r="E38" s="83"/>
      <c r="F38" s="84">
        <f>ROUNDUP((B14*D28/50),0)</f>
        <v>0</v>
      </c>
      <c r="G38" s="85" t="e">
        <f>ROUNDUP((C9*B23/30),0)</f>
        <v>#VALUE!</v>
      </c>
    </row>
    <row r="39" spans="1:8" x14ac:dyDescent="0.2">
      <c r="A39" s="69" t="s">
        <v>30</v>
      </c>
      <c r="B39" s="82"/>
      <c r="C39" s="82"/>
      <c r="D39" s="82"/>
      <c r="E39" s="83"/>
      <c r="F39" s="72">
        <f>ROUNDUP((B15*D29/25),0)</f>
        <v>0</v>
      </c>
      <c r="G39" s="73" t="e">
        <f>ROUNDUP((C11*B25/30),0)</f>
        <v>#VALUE!</v>
      </c>
      <c r="H39" s="63" t="s">
        <v>34</v>
      </c>
    </row>
    <row r="40" spans="1:8" x14ac:dyDescent="0.2">
      <c r="A40" s="69" t="s">
        <v>32</v>
      </c>
      <c r="B40" s="70"/>
      <c r="C40" s="70"/>
      <c r="D40" s="70"/>
      <c r="E40" s="71"/>
      <c r="F40" s="74">
        <f>ROUNDUP((B17*D30/12.5),0)</f>
        <v>0</v>
      </c>
      <c r="G40" s="75">
        <f>ROUNDUP((C6*B20/30),0)</f>
        <v>0</v>
      </c>
    </row>
    <row r="41" spans="1:8" x14ac:dyDescent="0.2">
      <c r="A41" s="47"/>
      <c r="D41" s="56"/>
      <c r="E41" s="56"/>
    </row>
    <row r="43" spans="1:8" s="58" customFormat="1" ht="11.25" x14ac:dyDescent="0.2">
      <c r="A43" s="65" t="s">
        <v>66</v>
      </c>
      <c r="B43" s="57"/>
    </row>
    <row r="44" spans="1:8" s="58" customFormat="1" ht="11.25" x14ac:dyDescent="0.2">
      <c r="A44" s="65" t="s">
        <v>67</v>
      </c>
      <c r="B44" s="57"/>
    </row>
    <row r="45" spans="1:8" s="58" customFormat="1" ht="11.25" x14ac:dyDescent="0.2">
      <c r="A45" s="65" t="s">
        <v>68</v>
      </c>
      <c r="B45" s="57"/>
    </row>
    <row r="46" spans="1:8" s="58" customFormat="1" ht="11.25" x14ac:dyDescent="0.2">
      <c r="A46" s="65" t="s">
        <v>18</v>
      </c>
      <c r="B46" s="57"/>
    </row>
    <row r="47" spans="1:8" s="58" customFormat="1" ht="11.25" x14ac:dyDescent="0.2">
      <c r="A47" s="66" t="s">
        <v>19</v>
      </c>
      <c r="B47" s="57"/>
    </row>
    <row r="48" spans="1:8" s="58" customFormat="1" ht="11.25" x14ac:dyDescent="0.2">
      <c r="A48" s="65" t="s">
        <v>20</v>
      </c>
      <c r="B48" s="57"/>
    </row>
    <row r="49" spans="1:2" s="58" customFormat="1" ht="11.25" x14ac:dyDescent="0.2">
      <c r="A49" s="65" t="s">
        <v>21</v>
      </c>
      <c r="B49" s="57"/>
    </row>
    <row r="50" spans="1:2" x14ac:dyDescent="0.2">
      <c r="A50" s="65" t="s">
        <v>22</v>
      </c>
    </row>
  </sheetData>
  <mergeCells count="43">
    <mergeCell ref="I4:J4"/>
    <mergeCell ref="A6:A7"/>
    <mergeCell ref="B6:C6"/>
    <mergeCell ref="D6:E7"/>
    <mergeCell ref="F6:F7"/>
    <mergeCell ref="G6:H6"/>
    <mergeCell ref="I6:J6"/>
    <mergeCell ref="B7:C7"/>
    <mergeCell ref="I7:J7"/>
    <mergeCell ref="A22:C22"/>
    <mergeCell ref="D22:E22"/>
    <mergeCell ref="A23:C23"/>
    <mergeCell ref="D23:E23"/>
    <mergeCell ref="A25:C25"/>
    <mergeCell ref="D25:E25"/>
    <mergeCell ref="A24:C24"/>
    <mergeCell ref="D24:E24"/>
    <mergeCell ref="A33:F33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D32:E32"/>
    <mergeCell ref="A34:E34"/>
    <mergeCell ref="F34:G34"/>
    <mergeCell ref="A35:E35"/>
    <mergeCell ref="F35:G35"/>
    <mergeCell ref="A36:E36"/>
    <mergeCell ref="F36:G36"/>
    <mergeCell ref="A40:E40"/>
    <mergeCell ref="F40:G40"/>
    <mergeCell ref="A37:E37"/>
    <mergeCell ref="F37:G37"/>
    <mergeCell ref="A38:E38"/>
    <mergeCell ref="F38:G38"/>
    <mergeCell ref="A39:E39"/>
    <mergeCell ref="F39:G39"/>
  </mergeCells>
  <printOptions gridLinesSet="0"/>
  <pageMargins left="0.39370078740157483" right="0.78740157480314965" top="1.3779527559055118" bottom="0.70866141732283472" header="0.70866141732283472" footer="0.51181102362204722"/>
  <pageSetup paperSize="9" scale="90" orientation="portrait" horizontalDpi="4294967292" verticalDpi="360" r:id="rId1"/>
  <headerFooter alignWithMargins="0">
    <oddHeader>&amp;L&amp;"Arial,Fett"Rajasil Sanierputz SP 4 - mit EGM / Innenbereich&amp;R&amp;G</oddHeader>
  </headerFooter>
  <customProperties>
    <customPr name="_pios_id" r:id="rId2"/>
  </customProperties>
  <ignoredErrors>
    <ignoredError sqref="F38" formula="1"/>
  </ignoredErrors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SP4 einlagig Innen</vt:lpstr>
      <vt:lpstr>SP4 zweilagig Innen</vt:lpstr>
      <vt:lpstr>SP4 zweilagig Außen</vt:lpstr>
      <vt:lpstr>SP4 mit EGM Innen</vt:lpstr>
    </vt:vector>
  </TitlesOfParts>
  <Company>Colfirmit Rajasil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Boetzl</dc:creator>
  <cp:lastModifiedBy>Philipp Koch</cp:lastModifiedBy>
  <cp:lastPrinted>2021-01-05T09:11:24Z</cp:lastPrinted>
  <dcterms:created xsi:type="dcterms:W3CDTF">2004-04-07T08:18:49Z</dcterms:created>
  <dcterms:modified xsi:type="dcterms:W3CDTF">2025-02-28T10:20:05Z</dcterms:modified>
</cp:coreProperties>
</file>