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35" documentId="8_{9C6C9557-0C89-4A24-A4EA-2CBC51049122}" xr6:coauthVersionLast="47" xr6:coauthVersionMax="47" xr10:uidLastSave="{D3189DA3-5107-4C97-876F-72CB544BDF29}"/>
  <bookViews>
    <workbookView xWindow="28680" yWindow="-120" windowWidth="29040" windowHeight="15720" xr2:uid="{00000000-000D-0000-FFFF-FFFF00000000}"/>
  </bookViews>
  <sheets>
    <sheet name="SP2 zweilagig Innen" sheetId="1" r:id="rId1"/>
    <sheet name="SP2 zweilagig Außen" sheetId="2" r:id="rId2"/>
    <sheet name="SP2 mit EGM Innen" sheetId="4" r:id="rId3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4" l="1"/>
  <c r="D24" i="4"/>
  <c r="G10" i="4" l="1"/>
  <c r="H10" i="4" s="1"/>
  <c r="D10" i="4"/>
  <c r="G40" i="4"/>
  <c r="F40" i="4"/>
  <c r="G39" i="4"/>
  <c r="F39" i="4"/>
  <c r="G38" i="4"/>
  <c r="F38" i="4"/>
  <c r="G37" i="4"/>
  <c r="F37" i="4"/>
  <c r="G36" i="4"/>
  <c r="G35" i="4"/>
  <c r="G34" i="4"/>
  <c r="F34" i="4"/>
  <c r="D30" i="4"/>
  <c r="D29" i="4"/>
  <c r="D28" i="4"/>
  <c r="D27" i="4"/>
  <c r="D26" i="4"/>
  <c r="D25" i="4"/>
  <c r="F36" i="4" s="1"/>
  <c r="D23" i="4"/>
  <c r="I18" i="4"/>
  <c r="G17" i="4"/>
  <c r="H17" i="4" s="1"/>
  <c r="D17" i="4"/>
  <c r="I16" i="4"/>
  <c r="D15" i="4"/>
  <c r="G15" i="4" s="1"/>
  <c r="H15" i="4" s="1"/>
  <c r="K15" i="4" s="1"/>
  <c r="D14" i="4"/>
  <c r="G14" i="4" s="1"/>
  <c r="H14" i="4" s="1"/>
  <c r="D13" i="4"/>
  <c r="G13" i="4" s="1"/>
  <c r="H13" i="4" s="1"/>
  <c r="K13" i="4" s="1"/>
  <c r="D12" i="4"/>
  <c r="G12" i="4" s="1"/>
  <c r="H12" i="4" s="1"/>
  <c r="D11" i="4"/>
  <c r="G11" i="4" s="1"/>
  <c r="H11" i="4" s="1"/>
  <c r="K11" i="4" s="1"/>
  <c r="D9" i="4"/>
  <c r="G9" i="4" s="1"/>
  <c r="H9" i="4" s="1"/>
  <c r="G23" i="4" s="1"/>
  <c r="G8" i="4"/>
  <c r="H8" i="4" s="1"/>
  <c r="F41" i="2"/>
  <c r="D29" i="2"/>
  <c r="G40" i="2"/>
  <c r="D16" i="2"/>
  <c r="G16" i="2" s="1"/>
  <c r="H16" i="2" s="1"/>
  <c r="K16" i="2" s="1"/>
  <c r="G41" i="2"/>
  <c r="G39" i="2"/>
  <c r="F39" i="2"/>
  <c r="G38" i="2"/>
  <c r="G37" i="2"/>
  <c r="F37" i="2"/>
  <c r="G36" i="2"/>
  <c r="G35" i="2"/>
  <c r="F35" i="2"/>
  <c r="G34" i="2"/>
  <c r="F34" i="2"/>
  <c r="D30" i="2"/>
  <c r="D28" i="2"/>
  <c r="D27" i="2"/>
  <c r="F38" i="2" s="1"/>
  <c r="D26" i="2"/>
  <c r="D25" i="2"/>
  <c r="D24" i="2"/>
  <c r="F36" i="2" s="1"/>
  <c r="D23" i="2"/>
  <c r="I18" i="2"/>
  <c r="G17" i="2"/>
  <c r="H17" i="2" s="1"/>
  <c r="D17" i="2"/>
  <c r="I15" i="2"/>
  <c r="D14" i="2"/>
  <c r="G14" i="2" s="1"/>
  <c r="H14" i="2" s="1"/>
  <c r="K14" i="2" s="1"/>
  <c r="D13" i="2"/>
  <c r="G13" i="2" s="1"/>
  <c r="H13" i="2" s="1"/>
  <c r="D12" i="2"/>
  <c r="G12" i="2" s="1"/>
  <c r="H12" i="2" s="1"/>
  <c r="K12" i="2" s="1"/>
  <c r="D11" i="2"/>
  <c r="G11" i="2" s="1"/>
  <c r="H11" i="2" s="1"/>
  <c r="D10" i="2"/>
  <c r="G10" i="2" s="1"/>
  <c r="H10" i="2" s="1"/>
  <c r="K10" i="2" s="1"/>
  <c r="D9" i="2"/>
  <c r="G9" i="2" s="1"/>
  <c r="H9" i="2" s="1"/>
  <c r="G8" i="2"/>
  <c r="H8" i="2" s="1"/>
  <c r="F32" i="1"/>
  <c r="G37" i="1"/>
  <c r="G36" i="1"/>
  <c r="G35" i="1"/>
  <c r="G34" i="1"/>
  <c r="G33" i="1"/>
  <c r="D26" i="1"/>
  <c r="D28" i="1"/>
  <c r="F38" i="1" s="1"/>
  <c r="D27" i="1"/>
  <c r="F37" i="1" s="1"/>
  <c r="D25" i="1"/>
  <c r="F35" i="1" s="1"/>
  <c r="D24" i="1"/>
  <c r="D23" i="1"/>
  <c r="D22" i="1"/>
  <c r="K10" i="4" l="1"/>
  <c r="G24" i="4"/>
  <c r="G29" i="4"/>
  <c r="G29" i="2"/>
  <c r="F33" i="1"/>
  <c r="F34" i="1"/>
  <c r="F36" i="1"/>
  <c r="K12" i="4"/>
  <c r="G26" i="4"/>
  <c r="K8" i="4"/>
  <c r="K16" i="4" s="1"/>
  <c r="G22" i="4"/>
  <c r="H16" i="4"/>
  <c r="H18" i="4" s="1"/>
  <c r="K9" i="4"/>
  <c r="K14" i="4"/>
  <c r="G28" i="4"/>
  <c r="K17" i="4"/>
  <c r="G30" i="4"/>
  <c r="G27" i="4"/>
  <c r="G25" i="4"/>
  <c r="F40" i="2"/>
  <c r="G26" i="2"/>
  <c r="K13" i="2"/>
  <c r="G27" i="2"/>
  <c r="K17" i="2"/>
  <c r="G30" i="2"/>
  <c r="K11" i="2"/>
  <c r="G25" i="2"/>
  <c r="K9" i="2"/>
  <c r="G23" i="2"/>
  <c r="K8" i="2"/>
  <c r="K15" i="2" s="1"/>
  <c r="G22" i="2"/>
  <c r="H15" i="2"/>
  <c r="H18" i="2" s="1"/>
  <c r="G28" i="2"/>
  <c r="G24" i="2"/>
  <c r="G9" i="1"/>
  <c r="H9" i="1" s="1"/>
  <c r="G22" i="1" s="1"/>
  <c r="G10" i="1"/>
  <c r="H10" i="1" s="1"/>
  <c r="G11" i="1"/>
  <c r="H11" i="1" s="1"/>
  <c r="G24" i="1" s="1"/>
  <c r="G12" i="1"/>
  <c r="H12" i="1" s="1"/>
  <c r="G25" i="1" s="1"/>
  <c r="G13" i="1"/>
  <c r="H13" i="1" s="1"/>
  <c r="G26" i="1" s="1"/>
  <c r="G14" i="1"/>
  <c r="H14" i="1" s="1"/>
  <c r="D14" i="1"/>
  <c r="D13" i="1"/>
  <c r="D12" i="1"/>
  <c r="D11" i="1"/>
  <c r="D10" i="1"/>
  <c r="D9" i="1"/>
  <c r="G27" i="1" l="1"/>
  <c r="K14" i="1"/>
  <c r="K13" i="1"/>
  <c r="K12" i="1"/>
  <c r="K11" i="1"/>
  <c r="G23" i="1"/>
  <c r="K10" i="1"/>
  <c r="K9" i="1"/>
  <c r="G31" i="4"/>
  <c r="K18" i="4"/>
  <c r="G31" i="2"/>
  <c r="K18" i="2"/>
  <c r="G8" i="1"/>
  <c r="H8" i="1" s="1"/>
  <c r="I15" i="1"/>
  <c r="I17" i="1" s="1"/>
  <c r="D16" i="1"/>
  <c r="G16" i="1" s="1"/>
  <c r="H16" i="1" s="1"/>
  <c r="G32" i="1"/>
  <c r="G38" i="1"/>
  <c r="K16" i="1" l="1"/>
  <c r="G28" i="1"/>
  <c r="G21" i="1"/>
  <c r="K8" i="1"/>
  <c r="K15" i="1" s="1"/>
  <c r="H15" i="1"/>
  <c r="K17" i="1" l="1"/>
  <c r="G29" i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1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18863C39-A942-4C53-81EF-67A3C424114A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977659-BDF8-48B9-BB3D-F4C321DD2E33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2" authorId="1" shapeId="0" xr:uid="{1EFD3193-5110-49E8-B478-3B67E43E97E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F2D144AE-8EE2-42C5-AB46-E520618F9AE8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3263894F-8082-4AF7-93D9-50C7F6D45244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2" authorId="1" shapeId="0" xr:uid="{7C925CE9-3EC3-4174-BE76-809523C592C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<sst xmlns="http://schemas.openxmlformats.org/spreadsheetml/2006/main" count="266" uniqueCount="59">
  <si>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</si>
  <si>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</si>
  <si>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</si>
  <si>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</si>
  <si>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</si>
  <si>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</si>
  <si>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</si>
  <si>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</si>
  <si>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</si>
  <si>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</si>
  <si>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</si>
  <si>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</si>
  <si>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Gesamtpreis Putzaufbau</t>
  </si>
  <si>
    <t>l</t>
  </si>
  <si>
    <t>Systempreis incl. Anstrich</t>
  </si>
  <si>
    <t>Materialkosten</t>
  </si>
  <si>
    <t>m²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</si>
  <si>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</si>
  <si>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</si>
  <si>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</si>
  <si>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</si>
  <si>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</si>
  <si>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</si>
  <si>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 €</t>
  </si>
  <si>
    <t>Rajasil SPB (Spritzbewurf), netzförmig</t>
  </si>
  <si>
    <t>Rajasil SP2 (Sanierputz SP2 fein/grob) weiß, zweilagig
Auftragsdicke: 20 mm</t>
  </si>
  <si>
    <t>Rajasil Sanierputz SP 2             Zulage für 5 mm Mehrputzdicke</t>
  </si>
  <si>
    <t>Armierungsputz
Rajasil KFP OWA (Kalkfeinputz Innen), Dicke 5 mm</t>
  </si>
  <si>
    <t>Rajasil AGG (Armierungsgittergewebe grob)</t>
  </si>
  <si>
    <t>Rajasil KFP OWA (Kalkfeinputz Innen), Dicke 3 mm</t>
  </si>
  <si>
    <t>HECK SIF INTERIOR (Silikat-Innenfarbe) weiß
einmaliger Anstrich</t>
  </si>
  <si>
    <t>Rajasil SPB (Spritzbewurf)</t>
  </si>
  <si>
    <t>Rajasil SP2 (Sanierputz SP2)</t>
  </si>
  <si>
    <t>Rajasil SP2 (Sanierputz SP2) - Zulage</t>
  </si>
  <si>
    <t>Rajasil KFP OWA (Kalkfeinputz Innen)</t>
  </si>
  <si>
    <t>Rajasil AGG (Armierungsgittergewebe)</t>
  </si>
  <si>
    <t>HECK SIF INTERIOR (Silikat-Innenfarbe)</t>
  </si>
  <si>
    <t>Rajasil SP2 (Sanierputz SP2) - Gesamt</t>
  </si>
  <si>
    <t>(Armierung)</t>
  </si>
  <si>
    <t>(Oberputz)</t>
  </si>
  <si>
    <t>Armierungsputz mit Rajasil SSL (Sanierschlämme) weiß
Dicke 5 mm</t>
  </si>
  <si>
    <t>Rajasil SSL (Sanierschlämme)</t>
  </si>
  <si>
    <t>Rajasil SSL (Sanierschlämme) weiß</t>
  </si>
  <si>
    <t>Oberputz mit Rajasil SSL (Sanierschlämme) weiß
Dicke 5 mm</t>
  </si>
  <si>
    <t>HECK FIXATIV</t>
  </si>
  <si>
    <t>HECK SIF (Silikat-Fassadenfarbe) weiß
einmaliger Anstrich</t>
  </si>
  <si>
    <t>HECK SIF (Silikat-Fassadenfarbe)</t>
  </si>
  <si>
    <t>HECK SIF (Silikat-Fassadenfarbe) weiß</t>
  </si>
  <si>
    <t>Rajasil SP2 (Sanierputz SP2 fein/grob) weiß, 
Auftragsdicke: 15 mm</t>
  </si>
  <si>
    <t>Rajasil KFP OWA (Kalkfeinputz Innen) weiß</t>
  </si>
  <si>
    <t>HECK SIF INTERIOR (Silikat-Innenfarbe) weiß</t>
  </si>
  <si>
    <t>Untergrund egalisieren
mit Rajasil PGP PLUS (Porengrundputz PLUS)
Auftragsdicke: 10 mm</t>
  </si>
  <si>
    <t>Rajasil PGP PLUS (Porengrundputz PLUS)</t>
  </si>
  <si>
    <t>Grundputz- und Salzpufferlage
mit Rajasil PGP PLUS (Porengrundputz PLUS)
Auftragsdicke: 10 mm</t>
  </si>
  <si>
    <t>(Untergrund)</t>
  </si>
  <si>
    <t>Rajasil PGP PLUS (Porengrundputz PLUS) - Gesamt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</si>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</sst>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Gebinde&quot;"/>
    <numFmt numFmtId="170" formatCode="0\ &quot;Sack&quot;"/>
    <numFmt numFmtId="171" formatCode="0\ &quot;Rollen&quot;"/>
    <numFmt numFmtId="172" formatCode="0.000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4" xfId="0" quotePrefix="1" applyFont="1" applyBorder="1" applyAlignment="1">
      <alignment horizontal="right" vertical="center" wrapText="1"/>
    </xf>
    <xf numFmtId="1" fontId="9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right" vertical="center"/>
    </xf>
    <xf numFmtId="165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168" fontId="0" fillId="0" borderId="0" xfId="0" applyNumberFormat="1" applyAlignment="1">
      <alignment horizontal="right"/>
    </xf>
    <xf numFmtId="168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8" fontId="0" fillId="0" borderId="13" xfId="0" applyNumberFormat="1" applyBorder="1" applyAlignment="1">
      <alignment horizontal="right"/>
    </xf>
    <xf numFmtId="0" fontId="2" fillId="0" borderId="0" xfId="0" applyFont="1"/>
    <xf numFmtId="172" fontId="9" fillId="0" borderId="5" xfId="1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9" fillId="0" borderId="3" xfId="0" applyFont="1" applyBorder="1"/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70" fontId="0" fillId="0" borderId="6" xfId="0" applyNumberFormat="1" applyBorder="1" applyAlignment="1">
      <alignment horizontal="right"/>
    </xf>
    <xf numFmtId="170" fontId="0" fillId="0" borderId="5" xfId="0" applyNumberFormat="1" applyBorder="1" applyAlignment="1">
      <alignment horizontal="right"/>
    </xf>
    <xf numFmtId="169" fontId="0" fillId="0" borderId="6" xfId="0" applyNumberFormat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6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0" fontId="0" fillId="0" borderId="6" xfId="0" applyBorder="1" applyAlignment="1">
      <alignment horizontal="left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1" fontId="0" fillId="0" borderId="6" xfId="0" applyNumberFormat="1" applyBorder="1" applyAlignment="1">
      <alignment horizontal="right"/>
    </xf>
    <xf numFmtId="171" fontId="0" fillId="0" borderId="5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Normal="100" zoomScaleSheetLayoutView="100" workbookViewId="0">
      <selection activeCell="I17" sqref="I17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51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4" si="0">F9-F9*D9/100</f>
        <v>2.93</v>
      </c>
      <c r="H9" s="22">
        <f t="shared" ref="H9:H14" si="1">PRODUCT(B9,G9)</f>
        <v>32.230000000000004</v>
      </c>
      <c r="I9" s="23">
        <v>14</v>
      </c>
      <c r="J9" s="24" t="s">
        <v>11</v>
      </c>
      <c r="K9" s="25">
        <f t="shared" ref="K9:K14" si="2">SUM(H9+(I9*$K$7))</f>
        <v>32.230000000000004</v>
      </c>
      <c r="L9" s="26"/>
    </row>
    <row r="10" spans="1:13" s="11" customFormat="1" ht="40.5" customHeight="1" x14ac:dyDescent="0.2">
      <c r="A10" s="16" t="s">
        <v>25</v>
      </c>
      <c r="B10" s="17">
        <v>24</v>
      </c>
      <c r="C10" s="18" t="s">
        <v>9</v>
      </c>
      <c r="D10" s="19">
        <f>D8</f>
        <v>0</v>
      </c>
      <c r="E10" s="18" t="s">
        <v>10</v>
      </c>
      <c r="F10" s="20">
        <v>1.93</v>
      </c>
      <c r="G10" s="21">
        <f t="shared" si="0"/>
        <v>1.93</v>
      </c>
      <c r="H10" s="22">
        <f t="shared" si="1"/>
        <v>46.32</v>
      </c>
      <c r="I10" s="23">
        <v>33</v>
      </c>
      <c r="J10" s="24" t="s">
        <v>11</v>
      </c>
      <c r="K10" s="25">
        <f t="shared" si="2"/>
        <v>46.32</v>
      </c>
      <c r="L10" s="26"/>
    </row>
    <row r="11" spans="1:13" s="11" customFormat="1" ht="40.5" customHeight="1" x14ac:dyDescent="0.2">
      <c r="A11" s="16" t="s">
        <v>26</v>
      </c>
      <c r="B11" s="17">
        <v>6</v>
      </c>
      <c r="C11" s="18" t="s">
        <v>9</v>
      </c>
      <c r="D11" s="19">
        <f>D8</f>
        <v>0</v>
      </c>
      <c r="E11" s="18" t="s">
        <v>10</v>
      </c>
      <c r="F11" s="20">
        <v>1.93</v>
      </c>
      <c r="G11" s="21">
        <f t="shared" si="0"/>
        <v>1.93</v>
      </c>
      <c r="H11" s="22">
        <f t="shared" si="1"/>
        <v>11.58</v>
      </c>
      <c r="I11" s="23">
        <v>4</v>
      </c>
      <c r="J11" s="24" t="s">
        <v>11</v>
      </c>
      <c r="K11" s="25">
        <f t="shared" si="2"/>
        <v>11.58</v>
      </c>
      <c r="L11" s="26"/>
    </row>
    <row r="12" spans="1:13" s="11" customFormat="1" ht="40.5" customHeight="1" x14ac:dyDescent="0.2">
      <c r="A12" s="16" t="s">
        <v>27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2.31</v>
      </c>
      <c r="G12" s="21">
        <f t="shared" si="0"/>
        <v>2.31</v>
      </c>
      <c r="H12" s="22">
        <f t="shared" si="1"/>
        <v>13.86</v>
      </c>
      <c r="I12" s="23">
        <v>15</v>
      </c>
      <c r="J12" s="24" t="s">
        <v>11</v>
      </c>
      <c r="K12" s="25">
        <f t="shared" si="2"/>
        <v>13.86</v>
      </c>
      <c r="L12" s="26"/>
    </row>
    <row r="13" spans="1:13" s="11" customFormat="1" ht="31.5" customHeight="1" x14ac:dyDescent="0.2">
      <c r="A13" s="16" t="s">
        <v>28</v>
      </c>
      <c r="B13" s="17">
        <v>1.1000000000000001</v>
      </c>
      <c r="C13" s="18" t="s">
        <v>16</v>
      </c>
      <c r="D13" s="19">
        <f>D8</f>
        <v>0</v>
      </c>
      <c r="E13" s="18" t="s">
        <v>10</v>
      </c>
      <c r="F13" s="20">
        <v>3.88</v>
      </c>
      <c r="G13" s="21">
        <f t="shared" si="0"/>
        <v>3.88</v>
      </c>
      <c r="H13" s="22">
        <f t="shared" si="1"/>
        <v>4.2679999999999998</v>
      </c>
      <c r="I13" s="23">
        <v>5</v>
      </c>
      <c r="J13" s="24" t="s">
        <v>11</v>
      </c>
      <c r="K13" s="25">
        <f t="shared" si="2"/>
        <v>4.2679999999999998</v>
      </c>
      <c r="L13" s="26"/>
    </row>
    <row r="14" spans="1:13" s="11" customFormat="1" ht="34.5" customHeight="1" x14ac:dyDescent="0.2">
      <c r="A14" s="16" t="s">
        <v>29</v>
      </c>
      <c r="B14" s="17">
        <v>3.6</v>
      </c>
      <c r="C14" s="18" t="s">
        <v>9</v>
      </c>
      <c r="D14" s="19">
        <f>D8</f>
        <v>0</v>
      </c>
      <c r="E14" s="18" t="s">
        <v>10</v>
      </c>
      <c r="F14" s="20">
        <v>2.31</v>
      </c>
      <c r="G14" s="21">
        <f t="shared" si="0"/>
        <v>2.31</v>
      </c>
      <c r="H14" s="22">
        <f t="shared" si="1"/>
        <v>8.3160000000000007</v>
      </c>
      <c r="I14" s="23">
        <v>15</v>
      </c>
      <c r="J14" s="24" t="s">
        <v>11</v>
      </c>
      <c r="K14" s="25">
        <f t="shared" si="2"/>
        <v>8.3160000000000007</v>
      </c>
      <c r="L14" s="26"/>
    </row>
    <row r="15" spans="1:13" s="38" customFormat="1" ht="24" customHeight="1" x14ac:dyDescent="0.2">
      <c r="A15" s="27" t="s">
        <v>12</v>
      </c>
      <c r="B15" s="28"/>
      <c r="C15" s="29"/>
      <c r="D15" s="30"/>
      <c r="E15" s="29"/>
      <c r="F15" s="31"/>
      <c r="G15" s="32"/>
      <c r="H15" s="33">
        <f>ROUND(SUM(H8:H8),2)</f>
        <v>7.3</v>
      </c>
      <c r="I15" s="34">
        <f>ROUND(SUM(I8:I8),2)</f>
        <v>6</v>
      </c>
      <c r="J15" s="35" t="s">
        <v>11</v>
      </c>
      <c r="K15" s="36">
        <f>SUM(K8:K8)</f>
        <v>7.3</v>
      </c>
      <c r="L15" s="37"/>
    </row>
    <row r="16" spans="1:13" s="11" customFormat="1" ht="45" customHeight="1" x14ac:dyDescent="0.2">
      <c r="A16" s="16" t="s">
        <v>30</v>
      </c>
      <c r="B16" s="39">
        <v>0.15</v>
      </c>
      <c r="C16" s="18" t="s">
        <v>13</v>
      </c>
      <c r="D16" s="19">
        <f>D8</f>
        <v>0</v>
      </c>
      <c r="E16" s="18" t="s">
        <v>10</v>
      </c>
      <c r="F16" s="20">
        <v>14.65</v>
      </c>
      <c r="G16" s="21">
        <f>F16-F16*D16/100</f>
        <v>14.65</v>
      </c>
      <c r="H16" s="22">
        <f>PRODUCT(B16,G16)</f>
        <v>2.1974999999999998</v>
      </c>
      <c r="I16" s="40">
        <v>6</v>
      </c>
      <c r="J16" s="41" t="s">
        <v>11</v>
      </c>
      <c r="K16" s="25">
        <f>SUM(H16+(I16*K7))</f>
        <v>2.1974999999999998</v>
      </c>
      <c r="L16" s="26"/>
    </row>
    <row r="17" spans="1:12" s="38" customFormat="1" ht="24" customHeight="1" x14ac:dyDescent="0.2">
      <c r="A17" s="42" t="s">
        <v>14</v>
      </c>
      <c r="B17" s="43"/>
      <c r="C17" s="44"/>
      <c r="D17" s="30"/>
      <c r="E17" s="29"/>
      <c r="F17" s="31"/>
      <c r="G17" s="32"/>
      <c r="H17" s="33">
        <f>ROUND(SUM(H15:H16),2)</f>
        <v>9.5</v>
      </c>
      <c r="I17" s="45">
        <f>SUM(I15:I16)</f>
        <v>12</v>
      </c>
      <c r="J17" s="35" t="s">
        <v>11</v>
      </c>
      <c r="K17" s="36">
        <f>ROUND(SUM(K15:K16),2)</f>
        <v>9.5</v>
      </c>
      <c r="L17" s="46"/>
    </row>
    <row r="18" spans="1:12" s="11" customFormat="1" ht="9.9499999999999993" customHeight="1" x14ac:dyDescent="0.2">
      <c r="A18" s="47"/>
      <c r="B18" s="47"/>
      <c r="C18" s="48"/>
      <c r="D18" s="49"/>
      <c r="E18" s="47"/>
      <c r="F18" s="50"/>
      <c r="G18" s="48"/>
      <c r="H18" s="48"/>
      <c r="I18" s="51"/>
      <c r="J18" s="47"/>
      <c r="K18" s="52"/>
      <c r="L18" s="53"/>
    </row>
    <row r="19" spans="1:12" x14ac:dyDescent="0.2">
      <c r="A19" s="54"/>
    </row>
    <row r="20" spans="1:12" ht="13.5" customHeight="1" x14ac:dyDescent="0.2">
      <c r="A20" s="55" t="s">
        <v>15</v>
      </c>
    </row>
    <row r="21" spans="1:12" x14ac:dyDescent="0.2">
      <c r="A21" s="66" t="s">
        <v>31</v>
      </c>
      <c r="B21" s="66"/>
      <c r="C21" s="66"/>
      <c r="D21" s="65">
        <v>0</v>
      </c>
      <c r="E21" s="65"/>
      <c r="F21" s="61" t="s">
        <v>16</v>
      </c>
      <c r="G21" s="60">
        <f t="shared" ref="G21:G27" si="3">D21*H8</f>
        <v>0</v>
      </c>
    </row>
    <row r="22" spans="1:12" x14ac:dyDescent="0.2">
      <c r="A22" s="66" t="s">
        <v>52</v>
      </c>
      <c r="B22" s="66"/>
      <c r="C22" s="66"/>
      <c r="D22" s="65">
        <f>D21</f>
        <v>0</v>
      </c>
      <c r="E22" s="65"/>
      <c r="F22" s="61" t="s">
        <v>16</v>
      </c>
      <c r="G22" s="60">
        <f t="shared" si="3"/>
        <v>0</v>
      </c>
    </row>
    <row r="23" spans="1:12" x14ac:dyDescent="0.2">
      <c r="A23" s="66" t="s">
        <v>32</v>
      </c>
      <c r="B23" s="66"/>
      <c r="C23" s="66"/>
      <c r="D23" s="65">
        <f>D21</f>
        <v>0</v>
      </c>
      <c r="E23" s="65"/>
      <c r="F23" s="61" t="s">
        <v>16</v>
      </c>
      <c r="G23" s="60">
        <f t="shared" si="3"/>
        <v>0</v>
      </c>
    </row>
    <row r="24" spans="1:12" x14ac:dyDescent="0.2">
      <c r="A24" s="66" t="s">
        <v>33</v>
      </c>
      <c r="B24" s="66"/>
      <c r="C24" s="66"/>
      <c r="D24" s="65">
        <f>D21</f>
        <v>0</v>
      </c>
      <c r="E24" s="65"/>
      <c r="F24" s="61" t="s">
        <v>16</v>
      </c>
      <c r="G24" s="60">
        <f t="shared" si="3"/>
        <v>0</v>
      </c>
    </row>
    <row r="25" spans="1:12" x14ac:dyDescent="0.2">
      <c r="A25" s="66" t="s">
        <v>34</v>
      </c>
      <c r="B25" s="66"/>
      <c r="C25" s="66"/>
      <c r="D25" s="65">
        <f>D21</f>
        <v>0</v>
      </c>
      <c r="E25" s="65"/>
      <c r="F25" s="61" t="s">
        <v>16</v>
      </c>
      <c r="G25" s="60">
        <f t="shared" si="3"/>
        <v>0</v>
      </c>
      <c r="H25" s="63" t="s">
        <v>38</v>
      </c>
    </row>
    <row r="26" spans="1:12" x14ac:dyDescent="0.2">
      <c r="A26" s="66" t="s">
        <v>35</v>
      </c>
      <c r="B26" s="66"/>
      <c r="C26" s="66"/>
      <c r="D26" s="65">
        <f>D21</f>
        <v>0</v>
      </c>
      <c r="E26" s="65"/>
      <c r="F26" s="61" t="s">
        <v>16</v>
      </c>
      <c r="G26" s="60">
        <f t="shared" si="3"/>
        <v>0</v>
      </c>
    </row>
    <row r="27" spans="1:12" x14ac:dyDescent="0.2">
      <c r="A27" s="66" t="s">
        <v>34</v>
      </c>
      <c r="B27" s="66"/>
      <c r="C27" s="66"/>
      <c r="D27" s="65">
        <f>D21</f>
        <v>0</v>
      </c>
      <c r="E27" s="65"/>
      <c r="F27" s="61" t="s">
        <v>16</v>
      </c>
      <c r="G27" s="60">
        <f t="shared" si="3"/>
        <v>0</v>
      </c>
      <c r="H27" s="63" t="s">
        <v>39</v>
      </c>
    </row>
    <row r="28" spans="1:12" x14ac:dyDescent="0.2">
      <c r="A28" s="66" t="s">
        <v>36</v>
      </c>
      <c r="B28" s="66"/>
      <c r="C28" s="66"/>
      <c r="D28" s="65">
        <f>D21</f>
        <v>0</v>
      </c>
      <c r="E28" s="65"/>
      <c r="F28" s="61" t="s">
        <v>16</v>
      </c>
      <c r="G28" s="60">
        <f>D28*H16</f>
        <v>0</v>
      </c>
    </row>
    <row r="29" spans="1:12" x14ac:dyDescent="0.2">
      <c r="A29" s="47" t="s">
        <v>1</v>
      </c>
      <c r="B29"/>
      <c r="C29" s="59"/>
      <c r="D29" s="59"/>
      <c r="E29" s="59"/>
      <c r="G29" s="62">
        <f>SUM(G21:G28)</f>
        <v>0</v>
      </c>
    </row>
    <row r="30" spans="1:12" x14ac:dyDescent="0.2">
      <c r="A30" s="47"/>
      <c r="D30" s="75"/>
      <c r="E30" s="75"/>
    </row>
    <row r="31" spans="1:12" x14ac:dyDescent="0.2">
      <c r="A31" s="74" t="s">
        <v>17</v>
      </c>
      <c r="B31" s="74"/>
      <c r="C31" s="74"/>
      <c r="D31" s="74"/>
      <c r="E31" s="74"/>
      <c r="F31" s="74"/>
    </row>
    <row r="32" spans="1:12" x14ac:dyDescent="0.2">
      <c r="A32" s="76" t="s">
        <v>31</v>
      </c>
      <c r="B32" s="68"/>
      <c r="C32" s="68"/>
      <c r="D32" s="68"/>
      <c r="E32" s="69"/>
      <c r="F32" s="70">
        <f>ROUNDUP((B8*D21/25),0)</f>
        <v>0</v>
      </c>
      <c r="G32" s="71">
        <f t="shared" ref="G32:G37" si="4">ROUNDUP((C5*B18/30),0)</f>
        <v>0</v>
      </c>
    </row>
    <row r="33" spans="1:8" x14ac:dyDescent="0.2">
      <c r="A33" s="77" t="s">
        <v>52</v>
      </c>
      <c r="B33" s="78"/>
      <c r="C33" s="78"/>
      <c r="D33" s="78"/>
      <c r="E33" s="79"/>
      <c r="F33" s="70">
        <f>ROUNDUP((B9*D22/25),0)</f>
        <v>0</v>
      </c>
      <c r="G33" s="71">
        <f t="shared" si="4"/>
        <v>0</v>
      </c>
    </row>
    <row r="34" spans="1:8" x14ac:dyDescent="0.2">
      <c r="A34" s="77" t="s">
        <v>37</v>
      </c>
      <c r="B34" s="78"/>
      <c r="C34" s="78"/>
      <c r="D34" s="78"/>
      <c r="E34" s="79"/>
      <c r="F34" s="70">
        <f>ROUNDUP((((B10*D23)+(B11*D24))/25),0)</f>
        <v>0</v>
      </c>
      <c r="G34" s="71">
        <f t="shared" si="4"/>
        <v>0</v>
      </c>
    </row>
    <row r="35" spans="1:8" x14ac:dyDescent="0.2">
      <c r="A35" s="67" t="s">
        <v>49</v>
      </c>
      <c r="B35" s="80"/>
      <c r="C35" s="80"/>
      <c r="D35" s="80"/>
      <c r="E35" s="81"/>
      <c r="F35" s="70">
        <f>ROUNDUP((B12*D25/25),0)</f>
        <v>0</v>
      </c>
      <c r="G35" s="71" t="e">
        <f t="shared" si="4"/>
        <v>#VALUE!</v>
      </c>
      <c r="H35" s="63" t="s">
        <v>38</v>
      </c>
    </row>
    <row r="36" spans="1:8" x14ac:dyDescent="0.2">
      <c r="A36" s="67" t="s">
        <v>35</v>
      </c>
      <c r="B36" s="80"/>
      <c r="C36" s="80"/>
      <c r="D36" s="80"/>
      <c r="E36" s="81"/>
      <c r="F36" s="82">
        <f>ROUNDUP((B13*D26/50),0)</f>
        <v>0</v>
      </c>
      <c r="G36" s="83" t="e">
        <f t="shared" si="4"/>
        <v>#VALUE!</v>
      </c>
    </row>
    <row r="37" spans="1:8" x14ac:dyDescent="0.2">
      <c r="A37" s="67" t="s">
        <v>49</v>
      </c>
      <c r="B37" s="80"/>
      <c r="C37" s="80"/>
      <c r="D37" s="80"/>
      <c r="E37" s="81"/>
      <c r="F37" s="70">
        <f>ROUNDUP((B14*D27/25),0)</f>
        <v>0</v>
      </c>
      <c r="G37" s="71" t="e">
        <f t="shared" si="4"/>
        <v>#VALUE!</v>
      </c>
      <c r="H37" s="63" t="s">
        <v>39</v>
      </c>
    </row>
    <row r="38" spans="1:8" x14ac:dyDescent="0.2">
      <c r="A38" s="67" t="s">
        <v>50</v>
      </c>
      <c r="B38" s="68"/>
      <c r="C38" s="68"/>
      <c r="D38" s="68"/>
      <c r="E38" s="69"/>
      <c r="F38" s="72">
        <f>ROUNDUP((B16*D28/12.5),0)</f>
        <v>0</v>
      </c>
      <c r="G38" s="73">
        <f>ROUNDUP((C6*B19/30),0)</f>
        <v>0</v>
      </c>
    </row>
    <row r="39" spans="1:8" x14ac:dyDescent="0.2">
      <c r="A39" s="47"/>
      <c r="D39" s="56"/>
      <c r="E39" s="56"/>
    </row>
    <row r="41" spans="1:8" s="58" customFormat="1" ht="11.25" x14ac:dyDescent="0.2">
      <c r="A41" s="101" t="s">
        <v>56</v>
      </c>
      <c r="B41" s="57"/>
    </row>
    <row r="42" spans="1:8" s="58" customFormat="1" ht="11.25" x14ac:dyDescent="0.2">
      <c r="A42" s="101" t="s">
        <v>57</v>
      </c>
      <c r="B42" s="57"/>
    </row>
    <row r="43" spans="1:8" s="58" customFormat="1" ht="11.25" x14ac:dyDescent="0.2">
      <c r="A43" s="101" t="s">
        <v>58</v>
      </c>
      <c r="B43" s="57"/>
    </row>
    <row r="44" spans="1:8" s="58" customFormat="1" ht="11.25" x14ac:dyDescent="0.2">
      <c r="A44" s="101" t="s">
        <v>18</v>
      </c>
      <c r="B44" s="57"/>
    </row>
    <row r="45" spans="1:8" s="58" customFormat="1" ht="11.25" x14ac:dyDescent="0.2">
      <c r="A45" s="102" t="s">
        <v>19</v>
      </c>
      <c r="B45" s="57"/>
    </row>
    <row r="46" spans="1:8" s="58" customFormat="1" ht="11.25" x14ac:dyDescent="0.2">
      <c r="A46" s="101" t="s">
        <v>20</v>
      </c>
      <c r="B46" s="57"/>
    </row>
    <row r="47" spans="1:8" s="58" customFormat="1" ht="11.25" x14ac:dyDescent="0.2">
      <c r="A47" s="101" t="s">
        <v>21</v>
      </c>
      <c r="B47" s="57"/>
    </row>
    <row r="48" spans="1:8" x14ac:dyDescent="0.2">
      <c r="A48" s="101" t="s">
        <v>22</v>
      </c>
    </row>
  </sheetData>
  <mergeCells count="41">
    <mergeCell ref="I4:J4"/>
    <mergeCell ref="A6:A7"/>
    <mergeCell ref="I6:J6"/>
    <mergeCell ref="B6:C6"/>
    <mergeCell ref="B7:C7"/>
    <mergeCell ref="I7:J7"/>
    <mergeCell ref="D6:E7"/>
    <mergeCell ref="G6:H6"/>
    <mergeCell ref="F6:F7"/>
    <mergeCell ref="A38:E38"/>
    <mergeCell ref="F32:G32"/>
    <mergeCell ref="F38:G38"/>
    <mergeCell ref="A31:F31"/>
    <mergeCell ref="D30:E30"/>
    <mergeCell ref="A32:E32"/>
    <mergeCell ref="A33:E33"/>
    <mergeCell ref="A34:E34"/>
    <mergeCell ref="A37:E37"/>
    <mergeCell ref="A36:E36"/>
    <mergeCell ref="A35:E35"/>
    <mergeCell ref="F33:G33"/>
    <mergeCell ref="F34:G34"/>
    <mergeCell ref="F35:G35"/>
    <mergeCell ref="F36:G36"/>
    <mergeCell ref="F37:G37"/>
    <mergeCell ref="D21:E21"/>
    <mergeCell ref="D22:E22"/>
    <mergeCell ref="D23:E23"/>
    <mergeCell ref="D24:E24"/>
    <mergeCell ref="A28:C28"/>
    <mergeCell ref="D28:E28"/>
    <mergeCell ref="A27:C27"/>
    <mergeCell ref="A26:C26"/>
    <mergeCell ref="A25:C25"/>
    <mergeCell ref="A24:C24"/>
    <mergeCell ref="A23:C23"/>
    <mergeCell ref="A22:C22"/>
    <mergeCell ref="A21:C21"/>
    <mergeCell ref="D25:E25"/>
    <mergeCell ref="D26:E26"/>
    <mergeCell ref="D27:E27"/>
  </mergeCells>
  <phoneticPr fontId="0" type="noConversion"/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2 - zweilagig / Innenbereich&amp;R&amp;G</oddHeader>
  </headerFooter>
  <customProperties>
    <customPr name="_pios_id" r:id="rId2"/>
  </customProperties>
  <ignoredErrors>
    <ignoredError sqref="H15 F36" formula="1"/>
  </ignoredErrors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071F-9C16-40E3-8D42-A35F6E2E88F7}">
  <dimension ref="A1:M51"/>
  <sheetViews>
    <sheetView showGridLines="0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51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4" si="0">F9-F9*D9/100</f>
        <v>2.93</v>
      </c>
      <c r="H9" s="22">
        <f t="shared" ref="H9:H14" si="1">PRODUCT(B9,G9)</f>
        <v>32.230000000000004</v>
      </c>
      <c r="I9" s="23">
        <v>15</v>
      </c>
      <c r="J9" s="24" t="s">
        <v>11</v>
      </c>
      <c r="K9" s="25">
        <f t="shared" ref="K9:K14" si="2">SUM(H9+(I9*$K$7))</f>
        <v>32.230000000000004</v>
      </c>
      <c r="L9" s="26"/>
    </row>
    <row r="10" spans="1:13" s="11" customFormat="1" ht="40.5" customHeight="1" x14ac:dyDescent="0.2">
      <c r="A10" s="16" t="s">
        <v>25</v>
      </c>
      <c r="B10" s="17">
        <v>24</v>
      </c>
      <c r="C10" s="18" t="s">
        <v>9</v>
      </c>
      <c r="D10" s="19">
        <f>D8</f>
        <v>0</v>
      </c>
      <c r="E10" s="18" t="s">
        <v>10</v>
      </c>
      <c r="F10" s="20">
        <v>1.93</v>
      </c>
      <c r="G10" s="21">
        <f t="shared" si="0"/>
        <v>1.93</v>
      </c>
      <c r="H10" s="22">
        <f t="shared" si="1"/>
        <v>46.32</v>
      </c>
      <c r="I10" s="23">
        <v>33</v>
      </c>
      <c r="J10" s="24" t="s">
        <v>11</v>
      </c>
      <c r="K10" s="25">
        <f t="shared" si="2"/>
        <v>46.32</v>
      </c>
      <c r="L10" s="26"/>
    </row>
    <row r="11" spans="1:13" s="11" customFormat="1" ht="40.5" customHeight="1" x14ac:dyDescent="0.2">
      <c r="A11" s="16" t="s">
        <v>26</v>
      </c>
      <c r="B11" s="17">
        <v>6</v>
      </c>
      <c r="C11" s="18" t="s">
        <v>9</v>
      </c>
      <c r="D11" s="19">
        <f>D8</f>
        <v>0</v>
      </c>
      <c r="E11" s="18" t="s">
        <v>10</v>
      </c>
      <c r="F11" s="20">
        <v>1.93</v>
      </c>
      <c r="G11" s="21">
        <f t="shared" si="0"/>
        <v>1.93</v>
      </c>
      <c r="H11" s="22">
        <f t="shared" si="1"/>
        <v>11.58</v>
      </c>
      <c r="I11" s="23">
        <v>4</v>
      </c>
      <c r="J11" s="24" t="s">
        <v>11</v>
      </c>
      <c r="K11" s="25">
        <f t="shared" si="2"/>
        <v>11.58</v>
      </c>
      <c r="L11" s="26"/>
    </row>
    <row r="12" spans="1:13" s="11" customFormat="1" ht="40.5" customHeight="1" x14ac:dyDescent="0.2">
      <c r="A12" s="16" t="s">
        <v>40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2.2200000000000002</v>
      </c>
      <c r="G12" s="21">
        <f t="shared" si="0"/>
        <v>2.2200000000000002</v>
      </c>
      <c r="H12" s="22">
        <f t="shared" si="1"/>
        <v>13.32</v>
      </c>
      <c r="I12" s="23">
        <v>15</v>
      </c>
      <c r="J12" s="24" t="s">
        <v>11</v>
      </c>
      <c r="K12" s="25">
        <f t="shared" si="2"/>
        <v>13.32</v>
      </c>
      <c r="L12" s="26"/>
    </row>
    <row r="13" spans="1:13" s="11" customFormat="1" ht="31.5" customHeight="1" x14ac:dyDescent="0.2">
      <c r="A13" s="16" t="s">
        <v>28</v>
      </c>
      <c r="B13" s="17">
        <v>1.1000000000000001</v>
      </c>
      <c r="C13" s="18" t="s">
        <v>16</v>
      </c>
      <c r="D13" s="19">
        <f>D8</f>
        <v>0</v>
      </c>
      <c r="E13" s="18" t="s">
        <v>10</v>
      </c>
      <c r="F13" s="20">
        <v>3.88</v>
      </c>
      <c r="G13" s="21">
        <f t="shared" si="0"/>
        <v>3.88</v>
      </c>
      <c r="H13" s="22">
        <f t="shared" si="1"/>
        <v>4.2679999999999998</v>
      </c>
      <c r="I13" s="23">
        <v>5</v>
      </c>
      <c r="J13" s="24" t="s">
        <v>11</v>
      </c>
      <c r="K13" s="25">
        <f t="shared" si="2"/>
        <v>4.2679999999999998</v>
      </c>
      <c r="L13" s="26"/>
    </row>
    <row r="14" spans="1:13" s="11" customFormat="1" ht="45" customHeight="1" x14ac:dyDescent="0.2">
      <c r="A14" s="16" t="s">
        <v>43</v>
      </c>
      <c r="B14" s="17">
        <v>6</v>
      </c>
      <c r="C14" s="18" t="s">
        <v>9</v>
      </c>
      <c r="D14" s="19">
        <f>D8</f>
        <v>0</v>
      </c>
      <c r="E14" s="18" t="s">
        <v>10</v>
      </c>
      <c r="F14" s="20">
        <v>2.2200000000000002</v>
      </c>
      <c r="G14" s="21">
        <f t="shared" si="0"/>
        <v>2.2200000000000002</v>
      </c>
      <c r="H14" s="22">
        <f t="shared" si="1"/>
        <v>13.32</v>
      </c>
      <c r="I14" s="23">
        <v>15</v>
      </c>
      <c r="J14" s="24" t="s">
        <v>11</v>
      </c>
      <c r="K14" s="25">
        <f t="shared" si="2"/>
        <v>13.32</v>
      </c>
      <c r="L14" s="26"/>
    </row>
    <row r="15" spans="1:13" s="38" customFormat="1" ht="24" customHeight="1" x14ac:dyDescent="0.2">
      <c r="A15" s="27" t="s">
        <v>12</v>
      </c>
      <c r="B15" s="28"/>
      <c r="C15" s="29"/>
      <c r="D15" s="30"/>
      <c r="E15" s="29"/>
      <c r="F15" s="31"/>
      <c r="G15" s="32"/>
      <c r="H15" s="33">
        <f>ROUND(SUM(H8:H8),2)</f>
        <v>7.3</v>
      </c>
      <c r="I15" s="34">
        <f>ROUND(SUM(I8:I8),2)</f>
        <v>6</v>
      </c>
      <c r="J15" s="35" t="s">
        <v>11</v>
      </c>
      <c r="K15" s="36">
        <f>SUM(K8:K8)</f>
        <v>7.3</v>
      </c>
      <c r="L15" s="37"/>
    </row>
    <row r="16" spans="1:13" s="38" customFormat="1" ht="24" customHeight="1" x14ac:dyDescent="0.2">
      <c r="A16" s="16" t="s">
        <v>44</v>
      </c>
      <c r="B16" s="39">
        <v>0.2</v>
      </c>
      <c r="C16" s="18" t="s">
        <v>13</v>
      </c>
      <c r="D16" s="19">
        <f>D7</f>
        <v>0</v>
      </c>
      <c r="E16" s="18" t="s">
        <v>10</v>
      </c>
      <c r="F16" s="20">
        <v>13.97</v>
      </c>
      <c r="G16" s="21">
        <f>F16-F16*D16/100</f>
        <v>13.97</v>
      </c>
      <c r="H16" s="22">
        <f>PRODUCT(B16,G16)</f>
        <v>2.7940000000000005</v>
      </c>
      <c r="I16" s="40">
        <v>4</v>
      </c>
      <c r="J16" s="41" t="s">
        <v>11</v>
      </c>
      <c r="K16" s="25">
        <f>SUM(H16+(I16*K7))</f>
        <v>2.7940000000000005</v>
      </c>
      <c r="L16" s="37"/>
    </row>
    <row r="17" spans="1:12" s="11" customFormat="1" ht="45" customHeight="1" x14ac:dyDescent="0.2">
      <c r="A17" s="16" t="s">
        <v>45</v>
      </c>
      <c r="B17" s="39">
        <v>0.15</v>
      </c>
      <c r="C17" s="18" t="s">
        <v>13</v>
      </c>
      <c r="D17" s="19">
        <f>D8</f>
        <v>0</v>
      </c>
      <c r="E17" s="18" t="s">
        <v>10</v>
      </c>
      <c r="F17" s="20">
        <v>14.65</v>
      </c>
      <c r="G17" s="21">
        <f>F17-F17*D17/100</f>
        <v>14.65</v>
      </c>
      <c r="H17" s="22">
        <f>PRODUCT(B17,G17)</f>
        <v>2.1974999999999998</v>
      </c>
      <c r="I17" s="40">
        <v>6</v>
      </c>
      <c r="J17" s="41" t="s">
        <v>11</v>
      </c>
      <c r="K17" s="25">
        <f>SUM(H17+(I17*K7))</f>
        <v>2.1974999999999998</v>
      </c>
      <c r="L17" s="26"/>
    </row>
    <row r="18" spans="1:12" s="38" customFormat="1" ht="24" customHeight="1" x14ac:dyDescent="0.2">
      <c r="A18" s="42" t="s">
        <v>14</v>
      </c>
      <c r="B18" s="43"/>
      <c r="C18" s="44"/>
      <c r="D18" s="30"/>
      <c r="E18" s="29"/>
      <c r="F18" s="31"/>
      <c r="G18" s="32"/>
      <c r="H18" s="33">
        <f>ROUND(SUM(H15:H17),2)</f>
        <v>12.29</v>
      </c>
      <c r="I18" s="45">
        <f>SUM(I15:I17)</f>
        <v>16</v>
      </c>
      <c r="J18" s="35" t="s">
        <v>11</v>
      </c>
      <c r="K18" s="36">
        <f>ROUND(SUM(K15:K17),2)</f>
        <v>12.29</v>
      </c>
      <c r="L18" s="46"/>
    </row>
    <row r="19" spans="1:12" s="11" customFormat="1" ht="9.9499999999999993" customHeight="1" x14ac:dyDescent="0.2">
      <c r="A19" s="47"/>
      <c r="B19" s="47"/>
      <c r="C19" s="48"/>
      <c r="D19" s="49"/>
      <c r="E19" s="47"/>
      <c r="F19" s="50"/>
      <c r="G19" s="48"/>
      <c r="H19" s="48"/>
      <c r="I19" s="51"/>
      <c r="J19" s="47"/>
      <c r="K19" s="52"/>
      <c r="L19" s="53"/>
    </row>
    <row r="20" spans="1:12" x14ac:dyDescent="0.2">
      <c r="A20" s="54"/>
    </row>
    <row r="21" spans="1:12" ht="13.5" customHeight="1" x14ac:dyDescent="0.2">
      <c r="A21" s="55" t="s">
        <v>15</v>
      </c>
    </row>
    <row r="22" spans="1:12" x14ac:dyDescent="0.2">
      <c r="A22" s="66" t="s">
        <v>31</v>
      </c>
      <c r="B22" s="66"/>
      <c r="C22" s="66"/>
      <c r="D22" s="65">
        <v>0</v>
      </c>
      <c r="E22" s="65"/>
      <c r="F22" s="61" t="s">
        <v>16</v>
      </c>
      <c r="G22" s="60">
        <f t="shared" ref="G22:G28" si="3">D22*H8</f>
        <v>0</v>
      </c>
    </row>
    <row r="23" spans="1:12" x14ac:dyDescent="0.2">
      <c r="A23" s="66" t="s">
        <v>52</v>
      </c>
      <c r="B23" s="66"/>
      <c r="C23" s="66"/>
      <c r="D23" s="65">
        <f>D22</f>
        <v>0</v>
      </c>
      <c r="E23" s="65"/>
      <c r="F23" s="61" t="s">
        <v>16</v>
      </c>
      <c r="G23" s="60">
        <f t="shared" si="3"/>
        <v>0</v>
      </c>
    </row>
    <row r="24" spans="1:12" x14ac:dyDescent="0.2">
      <c r="A24" s="66" t="s">
        <v>32</v>
      </c>
      <c r="B24" s="66"/>
      <c r="C24" s="66"/>
      <c r="D24" s="65">
        <f>D22</f>
        <v>0</v>
      </c>
      <c r="E24" s="65"/>
      <c r="F24" s="61" t="s">
        <v>16</v>
      </c>
      <c r="G24" s="60">
        <f t="shared" si="3"/>
        <v>0</v>
      </c>
    </row>
    <row r="25" spans="1:12" x14ac:dyDescent="0.2">
      <c r="A25" s="66" t="s">
        <v>33</v>
      </c>
      <c r="B25" s="66"/>
      <c r="C25" s="66"/>
      <c r="D25" s="65">
        <f>D22</f>
        <v>0</v>
      </c>
      <c r="E25" s="65"/>
      <c r="F25" s="61" t="s">
        <v>16</v>
      </c>
      <c r="G25" s="60">
        <f t="shared" si="3"/>
        <v>0</v>
      </c>
    </row>
    <row r="26" spans="1:12" x14ac:dyDescent="0.2">
      <c r="A26" s="66" t="s">
        <v>41</v>
      </c>
      <c r="B26" s="66"/>
      <c r="C26" s="66"/>
      <c r="D26" s="65">
        <f>D22</f>
        <v>0</v>
      </c>
      <c r="E26" s="65"/>
      <c r="F26" s="61" t="s">
        <v>16</v>
      </c>
      <c r="G26" s="60">
        <f t="shared" si="3"/>
        <v>0</v>
      </c>
      <c r="H26" s="63" t="s">
        <v>38</v>
      </c>
    </row>
    <row r="27" spans="1:12" x14ac:dyDescent="0.2">
      <c r="A27" s="66" t="s">
        <v>35</v>
      </c>
      <c r="B27" s="66"/>
      <c r="C27" s="66"/>
      <c r="D27" s="65">
        <f>D22</f>
        <v>0</v>
      </c>
      <c r="E27" s="65"/>
      <c r="F27" s="61" t="s">
        <v>16</v>
      </c>
      <c r="G27" s="60">
        <f t="shared" si="3"/>
        <v>0</v>
      </c>
    </row>
    <row r="28" spans="1:12" x14ac:dyDescent="0.2">
      <c r="A28" s="66" t="s">
        <v>41</v>
      </c>
      <c r="B28" s="66"/>
      <c r="C28" s="66"/>
      <c r="D28" s="65">
        <f>D22</f>
        <v>0</v>
      </c>
      <c r="E28" s="65"/>
      <c r="F28" s="61" t="s">
        <v>16</v>
      </c>
      <c r="G28" s="60">
        <f t="shared" si="3"/>
        <v>0</v>
      </c>
      <c r="H28" s="63" t="s">
        <v>39</v>
      </c>
    </row>
    <row r="29" spans="1:12" x14ac:dyDescent="0.2">
      <c r="A29" s="66" t="s">
        <v>44</v>
      </c>
      <c r="B29" s="66"/>
      <c r="C29" s="66"/>
      <c r="D29" s="65">
        <f>D22</f>
        <v>0</v>
      </c>
      <c r="E29" s="65"/>
      <c r="F29" s="61" t="s">
        <v>16</v>
      </c>
      <c r="G29" s="60">
        <f>D29*H16</f>
        <v>0</v>
      </c>
      <c r="H29" s="63"/>
    </row>
    <row r="30" spans="1:12" x14ac:dyDescent="0.2">
      <c r="A30" s="66" t="s">
        <v>46</v>
      </c>
      <c r="B30" s="66"/>
      <c r="C30" s="66"/>
      <c r="D30" s="65">
        <f>D22</f>
        <v>0</v>
      </c>
      <c r="E30" s="65"/>
      <c r="F30" s="61" t="s">
        <v>16</v>
      </c>
      <c r="G30" s="60">
        <f>D30*H17</f>
        <v>0</v>
      </c>
    </row>
    <row r="31" spans="1:12" x14ac:dyDescent="0.2">
      <c r="A31" s="47" t="s">
        <v>1</v>
      </c>
      <c r="B31"/>
      <c r="C31" s="59"/>
      <c r="D31" s="59"/>
      <c r="E31" s="59"/>
      <c r="G31" s="62">
        <f>SUM(G22:G30)</f>
        <v>0</v>
      </c>
    </row>
    <row r="32" spans="1:12" x14ac:dyDescent="0.2">
      <c r="A32" s="47"/>
      <c r="D32" s="75"/>
      <c r="E32" s="75"/>
    </row>
    <row r="33" spans="1:8" x14ac:dyDescent="0.2">
      <c r="A33" s="74" t="s">
        <v>17</v>
      </c>
      <c r="B33" s="74"/>
      <c r="C33" s="74"/>
      <c r="D33" s="74"/>
      <c r="E33" s="74"/>
      <c r="F33" s="74"/>
    </row>
    <row r="34" spans="1:8" x14ac:dyDescent="0.2">
      <c r="A34" s="76" t="s">
        <v>31</v>
      </c>
      <c r="B34" s="68"/>
      <c r="C34" s="68"/>
      <c r="D34" s="68"/>
      <c r="E34" s="69"/>
      <c r="F34" s="70">
        <f>ROUNDUP((B8*D22/25),0)</f>
        <v>0</v>
      </c>
      <c r="G34" s="71">
        <f t="shared" ref="G34:G39" si="4">ROUNDUP((C5*B19/30),0)</f>
        <v>0</v>
      </c>
    </row>
    <row r="35" spans="1:8" x14ac:dyDescent="0.2">
      <c r="A35" s="77" t="s">
        <v>52</v>
      </c>
      <c r="B35" s="78"/>
      <c r="C35" s="78"/>
      <c r="D35" s="78"/>
      <c r="E35" s="79"/>
      <c r="F35" s="70">
        <f>ROUNDUP((B9*D23/25),0)</f>
        <v>0</v>
      </c>
      <c r="G35" s="71">
        <f t="shared" si="4"/>
        <v>0</v>
      </c>
    </row>
    <row r="36" spans="1:8" x14ac:dyDescent="0.2">
      <c r="A36" s="77" t="s">
        <v>37</v>
      </c>
      <c r="B36" s="78"/>
      <c r="C36" s="78"/>
      <c r="D36" s="78"/>
      <c r="E36" s="79"/>
      <c r="F36" s="70">
        <f>ROUNDUP((((B10*D24)+(B11*D25))/25),0)</f>
        <v>0</v>
      </c>
      <c r="G36" s="71">
        <f t="shared" si="4"/>
        <v>0</v>
      </c>
    </row>
    <row r="37" spans="1:8" x14ac:dyDescent="0.2">
      <c r="A37" s="67" t="s">
        <v>42</v>
      </c>
      <c r="B37" s="80"/>
      <c r="C37" s="80"/>
      <c r="D37" s="80"/>
      <c r="E37" s="81"/>
      <c r="F37" s="70">
        <f>ROUNDUP((B12*D26/25),0)</f>
        <v>0</v>
      </c>
      <c r="G37" s="71" t="e">
        <f t="shared" si="4"/>
        <v>#VALUE!</v>
      </c>
      <c r="H37" s="63" t="s">
        <v>38</v>
      </c>
    </row>
    <row r="38" spans="1:8" x14ac:dyDescent="0.2">
      <c r="A38" s="67" t="s">
        <v>35</v>
      </c>
      <c r="B38" s="80"/>
      <c r="C38" s="80"/>
      <c r="D38" s="80"/>
      <c r="E38" s="81"/>
      <c r="F38" s="82">
        <f>ROUNDUP((B13*D27/50),0)</f>
        <v>0</v>
      </c>
      <c r="G38" s="83" t="e">
        <f t="shared" si="4"/>
        <v>#VALUE!</v>
      </c>
    </row>
    <row r="39" spans="1:8" x14ac:dyDescent="0.2">
      <c r="A39" s="67" t="s">
        <v>42</v>
      </c>
      <c r="B39" s="80"/>
      <c r="C39" s="80"/>
      <c r="D39" s="80"/>
      <c r="E39" s="81"/>
      <c r="F39" s="70">
        <f>ROUNDUP((B14*D28/25),0)</f>
        <v>0</v>
      </c>
      <c r="G39" s="71" t="e">
        <f t="shared" si="4"/>
        <v>#VALUE!</v>
      </c>
      <c r="H39" s="63" t="s">
        <v>39</v>
      </c>
    </row>
    <row r="40" spans="1:8" x14ac:dyDescent="0.2">
      <c r="A40" s="67" t="s">
        <v>44</v>
      </c>
      <c r="B40" s="68"/>
      <c r="C40" s="68"/>
      <c r="D40" s="68"/>
      <c r="E40" s="69"/>
      <c r="F40" s="72">
        <f>ROUNDUP((B16*D29/10),0)</f>
        <v>0</v>
      </c>
      <c r="G40" s="73">
        <f>ROUNDUP((C5*B19/30),0)</f>
        <v>0</v>
      </c>
      <c r="H40" s="63"/>
    </row>
    <row r="41" spans="1:8" x14ac:dyDescent="0.2">
      <c r="A41" s="67" t="s">
        <v>47</v>
      </c>
      <c r="B41" s="68"/>
      <c r="C41" s="68"/>
      <c r="D41" s="68"/>
      <c r="E41" s="69"/>
      <c r="F41" s="72">
        <f>ROUNDUP((B17*D30/15),0)</f>
        <v>0</v>
      </c>
      <c r="G41" s="73">
        <f>ROUNDUP((C6*B20/30),0)</f>
        <v>0</v>
      </c>
    </row>
    <row r="42" spans="1:8" x14ac:dyDescent="0.2">
      <c r="A42" s="47"/>
      <c r="D42" s="56"/>
      <c r="E42" s="56"/>
    </row>
    <row r="44" spans="1:8" s="58" customFormat="1" ht="11.25" x14ac:dyDescent="0.2">
      <c r="A44" s="101" t="s">
        <v>56</v>
      </c>
      <c r="B44" s="57"/>
    </row>
    <row r="45" spans="1:8" s="58" customFormat="1" ht="11.25" x14ac:dyDescent="0.2">
      <c r="A45" s="101" t="s">
        <v>57</v>
      </c>
      <c r="B45" s="57"/>
    </row>
    <row r="46" spans="1:8" s="58" customFormat="1" ht="11.25" x14ac:dyDescent="0.2">
      <c r="A46" s="101" t="s">
        <v>58</v>
      </c>
      <c r="B46" s="57"/>
    </row>
    <row r="47" spans="1:8" s="58" customFormat="1" ht="11.25" x14ac:dyDescent="0.2">
      <c r="A47" s="101" t="s">
        <v>18</v>
      </c>
      <c r="B47" s="57"/>
    </row>
    <row r="48" spans="1:8" s="58" customFormat="1" ht="11.25" x14ac:dyDescent="0.2">
      <c r="A48" s="102" t="s">
        <v>19</v>
      </c>
      <c r="B48" s="57"/>
    </row>
    <row r="49" spans="1:2" s="58" customFormat="1" ht="11.25" x14ac:dyDescent="0.2">
      <c r="A49" s="101" t="s">
        <v>20</v>
      </c>
      <c r="B49" s="57"/>
    </row>
    <row r="50" spans="1:2" s="58" customFormat="1" ht="11.25" x14ac:dyDescent="0.2">
      <c r="A50" s="101" t="s">
        <v>21</v>
      </c>
      <c r="B50" s="57"/>
    </row>
    <row r="51" spans="1:2" x14ac:dyDescent="0.2">
      <c r="A51" s="101" t="s">
        <v>22</v>
      </c>
    </row>
  </sheetData>
  <mergeCells count="45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36:E36"/>
    <mergeCell ref="F36:G36"/>
    <mergeCell ref="A28:C28"/>
    <mergeCell ref="D28:E28"/>
    <mergeCell ref="A30:C30"/>
    <mergeCell ref="D30:E30"/>
    <mergeCell ref="D32:E32"/>
    <mergeCell ref="A33:F33"/>
    <mergeCell ref="A41:E41"/>
    <mergeCell ref="F41:G41"/>
    <mergeCell ref="A40:E40"/>
    <mergeCell ref="F40:G40"/>
    <mergeCell ref="A29:C29"/>
    <mergeCell ref="D29:E29"/>
    <mergeCell ref="A37:E37"/>
    <mergeCell ref="F37:G37"/>
    <mergeCell ref="A38:E38"/>
    <mergeCell ref="F38:G38"/>
    <mergeCell ref="A39:E39"/>
    <mergeCell ref="F39:G39"/>
    <mergeCell ref="A34:E34"/>
    <mergeCell ref="F34:G34"/>
    <mergeCell ref="A35:E35"/>
    <mergeCell ref="F35:G35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2 - zweilagig / Außenbereich&amp;R&amp;G</oddHeader>
  </headerFooter>
  <customProperties>
    <customPr name="_pios_id" r:id="rId2"/>
  </customProperties>
  <ignoredErrors>
    <ignoredError sqref="F38" formula="1"/>
  </ignoredErrors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C7FE-E245-4B9F-BEED-35DF3A6D30CA}">
  <dimension ref="A1:M50"/>
  <sheetViews>
    <sheetView showGridLines="0" topLeftCell="A17" zoomScaleNormal="100" zoomScaleSheetLayoutView="100" workbookViewId="0">
      <selection activeCell="O13" sqref="O13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51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5" si="0">F9-F9*D9/100</f>
        <v>2.93</v>
      </c>
      <c r="H9" s="22">
        <f t="shared" ref="H9:H15" si="1">PRODUCT(B9,G9)</f>
        <v>32.230000000000004</v>
      </c>
      <c r="I9" s="23">
        <v>14</v>
      </c>
      <c r="J9" s="24" t="s">
        <v>11</v>
      </c>
      <c r="K9" s="25">
        <f t="shared" ref="K9:K15" si="2">SUM(H9+(I9*$K$7))</f>
        <v>32.230000000000004</v>
      </c>
      <c r="L9" s="26"/>
    </row>
    <row r="10" spans="1:13" s="11" customFormat="1" ht="51" customHeight="1" x14ac:dyDescent="0.2">
      <c r="A10" s="16" t="s">
        <v>53</v>
      </c>
      <c r="B10" s="17">
        <v>11</v>
      </c>
      <c r="C10" s="18" t="s">
        <v>9</v>
      </c>
      <c r="D10" s="19">
        <f>D8</f>
        <v>0</v>
      </c>
      <c r="E10" s="18" t="s">
        <v>10</v>
      </c>
      <c r="F10" s="20">
        <v>2.93</v>
      </c>
      <c r="G10" s="21">
        <f t="shared" si="0"/>
        <v>2.93</v>
      </c>
      <c r="H10" s="22">
        <f t="shared" si="1"/>
        <v>32.230000000000004</v>
      </c>
      <c r="I10" s="23">
        <v>15</v>
      </c>
      <c r="J10" s="24" t="s">
        <v>11</v>
      </c>
      <c r="K10" s="25">
        <f>SUM(H10+(I10*$K$7))</f>
        <v>32.230000000000004</v>
      </c>
      <c r="L10" s="26"/>
    </row>
    <row r="11" spans="1:13" s="11" customFormat="1" ht="40.5" customHeight="1" x14ac:dyDescent="0.2">
      <c r="A11" s="16" t="s">
        <v>48</v>
      </c>
      <c r="B11" s="17">
        <v>18</v>
      </c>
      <c r="C11" s="18" t="s">
        <v>9</v>
      </c>
      <c r="D11" s="19">
        <f>D8</f>
        <v>0</v>
      </c>
      <c r="E11" s="18" t="s">
        <v>10</v>
      </c>
      <c r="F11" s="20">
        <v>1.93</v>
      </c>
      <c r="G11" s="21">
        <f t="shared" si="0"/>
        <v>1.93</v>
      </c>
      <c r="H11" s="22">
        <f t="shared" si="1"/>
        <v>34.74</v>
      </c>
      <c r="I11" s="23">
        <v>25</v>
      </c>
      <c r="J11" s="24" t="s">
        <v>11</v>
      </c>
      <c r="K11" s="25">
        <f t="shared" si="2"/>
        <v>34.74</v>
      </c>
      <c r="L11" s="26"/>
    </row>
    <row r="12" spans="1:13" s="11" customFormat="1" ht="40.5" customHeight="1" x14ac:dyDescent="0.2">
      <c r="A12" s="16" t="s">
        <v>26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1.93</v>
      </c>
      <c r="G12" s="21">
        <f t="shared" si="0"/>
        <v>1.93</v>
      </c>
      <c r="H12" s="22">
        <f t="shared" si="1"/>
        <v>11.58</v>
      </c>
      <c r="I12" s="23">
        <v>4</v>
      </c>
      <c r="J12" s="24" t="s">
        <v>11</v>
      </c>
      <c r="K12" s="25">
        <f t="shared" si="2"/>
        <v>11.58</v>
      </c>
      <c r="L12" s="26"/>
    </row>
    <row r="13" spans="1:13" s="11" customFormat="1" ht="40.5" customHeight="1" x14ac:dyDescent="0.2">
      <c r="A13" s="16" t="s">
        <v>27</v>
      </c>
      <c r="B13" s="17">
        <v>6</v>
      </c>
      <c r="C13" s="18" t="s">
        <v>9</v>
      </c>
      <c r="D13" s="19">
        <f>D8</f>
        <v>0</v>
      </c>
      <c r="E13" s="18" t="s">
        <v>10</v>
      </c>
      <c r="F13" s="20">
        <v>2.31</v>
      </c>
      <c r="G13" s="21">
        <f t="shared" si="0"/>
        <v>2.31</v>
      </c>
      <c r="H13" s="22">
        <f t="shared" si="1"/>
        <v>13.86</v>
      </c>
      <c r="I13" s="23">
        <v>15</v>
      </c>
      <c r="J13" s="24" t="s">
        <v>11</v>
      </c>
      <c r="K13" s="25">
        <f t="shared" si="2"/>
        <v>13.86</v>
      </c>
      <c r="L13" s="26"/>
    </row>
    <row r="14" spans="1:13" s="11" customFormat="1" ht="31.5" customHeight="1" x14ac:dyDescent="0.2">
      <c r="A14" s="16" t="s">
        <v>28</v>
      </c>
      <c r="B14" s="17">
        <v>1.1000000000000001</v>
      </c>
      <c r="C14" s="18" t="s">
        <v>16</v>
      </c>
      <c r="D14" s="19">
        <f>D8</f>
        <v>0</v>
      </c>
      <c r="E14" s="18" t="s">
        <v>10</v>
      </c>
      <c r="F14" s="20">
        <v>3.88</v>
      </c>
      <c r="G14" s="21">
        <f t="shared" si="0"/>
        <v>3.88</v>
      </c>
      <c r="H14" s="22">
        <f t="shared" si="1"/>
        <v>4.2679999999999998</v>
      </c>
      <c r="I14" s="23">
        <v>5</v>
      </c>
      <c r="J14" s="24" t="s">
        <v>11</v>
      </c>
      <c r="K14" s="25">
        <f t="shared" si="2"/>
        <v>4.2679999999999998</v>
      </c>
      <c r="L14" s="26"/>
    </row>
    <row r="15" spans="1:13" s="11" customFormat="1" ht="34.5" customHeight="1" x14ac:dyDescent="0.2">
      <c r="A15" s="16" t="s">
        <v>29</v>
      </c>
      <c r="B15" s="17">
        <v>3.6</v>
      </c>
      <c r="C15" s="18" t="s">
        <v>9</v>
      </c>
      <c r="D15" s="19">
        <f>D8</f>
        <v>0</v>
      </c>
      <c r="E15" s="18" t="s">
        <v>10</v>
      </c>
      <c r="F15" s="20">
        <v>2.31</v>
      </c>
      <c r="G15" s="21">
        <f t="shared" si="0"/>
        <v>2.31</v>
      </c>
      <c r="H15" s="22">
        <f t="shared" si="1"/>
        <v>8.3160000000000007</v>
      </c>
      <c r="I15" s="23">
        <v>15</v>
      </c>
      <c r="J15" s="24" t="s">
        <v>11</v>
      </c>
      <c r="K15" s="25">
        <f t="shared" si="2"/>
        <v>8.3160000000000007</v>
      </c>
      <c r="L15" s="26"/>
    </row>
    <row r="16" spans="1:13" s="38" customFormat="1" ht="24" customHeight="1" x14ac:dyDescent="0.2">
      <c r="A16" s="27" t="s">
        <v>12</v>
      </c>
      <c r="B16" s="28"/>
      <c r="C16" s="29"/>
      <c r="D16" s="30"/>
      <c r="E16" s="29"/>
      <c r="F16" s="31"/>
      <c r="G16" s="32"/>
      <c r="H16" s="33">
        <f>ROUND(SUM(H8:H8),2)</f>
        <v>7.3</v>
      </c>
      <c r="I16" s="34">
        <f>ROUND(SUM(I8:I8),2)</f>
        <v>6</v>
      </c>
      <c r="J16" s="35" t="s">
        <v>11</v>
      </c>
      <c r="K16" s="36">
        <f>SUM(K8:K8)</f>
        <v>7.3</v>
      </c>
      <c r="L16" s="37"/>
    </row>
    <row r="17" spans="1:12" s="11" customFormat="1" ht="43.5" customHeight="1" x14ac:dyDescent="0.2">
      <c r="A17" s="16" t="s">
        <v>30</v>
      </c>
      <c r="B17" s="39">
        <v>0.15</v>
      </c>
      <c r="C17" s="18" t="s">
        <v>13</v>
      </c>
      <c r="D17" s="19">
        <f>D8</f>
        <v>0</v>
      </c>
      <c r="E17" s="18" t="s">
        <v>10</v>
      </c>
      <c r="F17" s="20">
        <v>14.65</v>
      </c>
      <c r="G17" s="21">
        <f>F17-F17*D17/100</f>
        <v>14.65</v>
      </c>
      <c r="H17" s="22">
        <f>PRODUCT(B17,G17)</f>
        <v>2.1974999999999998</v>
      </c>
      <c r="I17" s="40">
        <v>6</v>
      </c>
      <c r="J17" s="41" t="s">
        <v>11</v>
      </c>
      <c r="K17" s="25">
        <f>SUM(H17+(I17*K7))</f>
        <v>2.1974999999999998</v>
      </c>
      <c r="L17" s="26"/>
    </row>
    <row r="18" spans="1:12" s="38" customFormat="1" ht="24" customHeight="1" x14ac:dyDescent="0.2">
      <c r="A18" s="42" t="s">
        <v>14</v>
      </c>
      <c r="B18" s="43"/>
      <c r="C18" s="44"/>
      <c r="D18" s="30"/>
      <c r="E18" s="29"/>
      <c r="F18" s="31"/>
      <c r="G18" s="32"/>
      <c r="H18" s="33">
        <f>ROUND(SUM(H16:H17),2)</f>
        <v>9.5</v>
      </c>
      <c r="I18" s="45">
        <f>SUM(I16:I17)</f>
        <v>12</v>
      </c>
      <c r="J18" s="35" t="s">
        <v>11</v>
      </c>
      <c r="K18" s="36">
        <f>ROUND(SUM(K16:K17),2)</f>
        <v>9.5</v>
      </c>
      <c r="L18" s="46"/>
    </row>
    <row r="19" spans="1:12" s="11" customFormat="1" ht="9.9499999999999993" customHeight="1" x14ac:dyDescent="0.2">
      <c r="A19" s="47"/>
      <c r="B19" s="47"/>
      <c r="C19" s="48"/>
      <c r="D19" s="49"/>
      <c r="E19" s="47"/>
      <c r="F19" s="50"/>
      <c r="G19" s="48"/>
      <c r="H19" s="48"/>
      <c r="I19" s="51"/>
      <c r="J19" s="47"/>
      <c r="K19" s="52"/>
      <c r="L19" s="53"/>
    </row>
    <row r="20" spans="1:12" x14ac:dyDescent="0.2">
      <c r="A20" s="54"/>
    </row>
    <row r="21" spans="1:12" ht="13.5" customHeight="1" x14ac:dyDescent="0.2">
      <c r="A21" s="55" t="s">
        <v>15</v>
      </c>
    </row>
    <row r="22" spans="1:12" x14ac:dyDescent="0.2">
      <c r="A22" s="66" t="s">
        <v>31</v>
      </c>
      <c r="B22" s="66"/>
      <c r="C22" s="66"/>
      <c r="D22" s="65">
        <v>0</v>
      </c>
      <c r="E22" s="65"/>
      <c r="F22" s="61" t="s">
        <v>16</v>
      </c>
      <c r="G22" s="60">
        <f t="shared" ref="G22:G29" si="3">D22*H8</f>
        <v>0</v>
      </c>
    </row>
    <row r="23" spans="1:12" x14ac:dyDescent="0.2">
      <c r="A23" s="66" t="s">
        <v>52</v>
      </c>
      <c r="B23" s="66"/>
      <c r="C23" s="66"/>
      <c r="D23" s="65">
        <f>D22</f>
        <v>0</v>
      </c>
      <c r="E23" s="65"/>
      <c r="F23" s="61" t="s">
        <v>16</v>
      </c>
      <c r="G23" s="60">
        <f t="shared" si="3"/>
        <v>0</v>
      </c>
      <c r="H23" s="63" t="s">
        <v>54</v>
      </c>
    </row>
    <row r="24" spans="1:12" x14ac:dyDescent="0.2">
      <c r="A24" s="66" t="s">
        <v>52</v>
      </c>
      <c r="B24" s="66"/>
      <c r="C24" s="66"/>
      <c r="D24" s="65">
        <f>D22</f>
        <v>0</v>
      </c>
      <c r="E24" s="65"/>
      <c r="F24" s="61" t="s">
        <v>16</v>
      </c>
      <c r="G24" s="60">
        <f t="shared" si="3"/>
        <v>0</v>
      </c>
    </row>
    <row r="25" spans="1:12" x14ac:dyDescent="0.2">
      <c r="A25" s="66" t="s">
        <v>32</v>
      </c>
      <c r="B25" s="66"/>
      <c r="C25" s="66"/>
      <c r="D25" s="65">
        <f>D22</f>
        <v>0</v>
      </c>
      <c r="E25" s="65"/>
      <c r="F25" s="61" t="s">
        <v>16</v>
      </c>
      <c r="G25" s="60">
        <f t="shared" si="3"/>
        <v>0</v>
      </c>
    </row>
    <row r="26" spans="1:12" x14ac:dyDescent="0.2">
      <c r="A26" s="66" t="s">
        <v>33</v>
      </c>
      <c r="B26" s="66"/>
      <c r="C26" s="66"/>
      <c r="D26" s="65">
        <f>D22</f>
        <v>0</v>
      </c>
      <c r="E26" s="65"/>
      <c r="F26" s="61" t="s">
        <v>16</v>
      </c>
      <c r="G26" s="60">
        <f t="shared" si="3"/>
        <v>0</v>
      </c>
    </row>
    <row r="27" spans="1:12" x14ac:dyDescent="0.2">
      <c r="A27" s="66" t="s">
        <v>34</v>
      </c>
      <c r="B27" s="66"/>
      <c r="C27" s="66"/>
      <c r="D27" s="65">
        <f>D22</f>
        <v>0</v>
      </c>
      <c r="E27" s="65"/>
      <c r="F27" s="61" t="s">
        <v>16</v>
      </c>
      <c r="G27" s="60">
        <f t="shared" si="3"/>
        <v>0</v>
      </c>
      <c r="H27" s="63" t="s">
        <v>38</v>
      </c>
    </row>
    <row r="28" spans="1:12" x14ac:dyDescent="0.2">
      <c r="A28" s="66" t="s">
        <v>35</v>
      </c>
      <c r="B28" s="66"/>
      <c r="C28" s="66"/>
      <c r="D28" s="65">
        <f>D22</f>
        <v>0</v>
      </c>
      <c r="E28" s="65"/>
      <c r="F28" s="61" t="s">
        <v>16</v>
      </c>
      <c r="G28" s="60">
        <f t="shared" si="3"/>
        <v>0</v>
      </c>
    </row>
    <row r="29" spans="1:12" x14ac:dyDescent="0.2">
      <c r="A29" s="66" t="s">
        <v>34</v>
      </c>
      <c r="B29" s="66"/>
      <c r="C29" s="66"/>
      <c r="D29" s="65">
        <f>D22</f>
        <v>0</v>
      </c>
      <c r="E29" s="65"/>
      <c r="F29" s="61" t="s">
        <v>16</v>
      </c>
      <c r="G29" s="60">
        <f t="shared" si="3"/>
        <v>0</v>
      </c>
      <c r="H29" s="63" t="s">
        <v>39</v>
      </c>
    </row>
    <row r="30" spans="1:12" x14ac:dyDescent="0.2">
      <c r="A30" s="66" t="s">
        <v>36</v>
      </c>
      <c r="B30" s="66"/>
      <c r="C30" s="66"/>
      <c r="D30" s="65">
        <f>D22</f>
        <v>0</v>
      </c>
      <c r="E30" s="65"/>
      <c r="F30" s="61" t="s">
        <v>16</v>
      </c>
      <c r="G30" s="60">
        <f>D30*H17</f>
        <v>0</v>
      </c>
    </row>
    <row r="31" spans="1:12" x14ac:dyDescent="0.2">
      <c r="A31" s="47" t="s">
        <v>1</v>
      </c>
      <c r="B31"/>
      <c r="C31" s="59"/>
      <c r="D31" s="59"/>
      <c r="E31" s="59"/>
      <c r="G31" s="62">
        <f>SUM(G22:G30)</f>
        <v>0</v>
      </c>
    </row>
    <row r="32" spans="1:12" x14ac:dyDescent="0.2">
      <c r="A32" s="47"/>
      <c r="D32" s="75"/>
      <c r="E32" s="75"/>
    </row>
    <row r="33" spans="1:8" x14ac:dyDescent="0.2">
      <c r="A33" s="74" t="s">
        <v>17</v>
      </c>
      <c r="B33" s="74"/>
      <c r="C33" s="74"/>
      <c r="D33" s="74"/>
      <c r="E33" s="74"/>
      <c r="F33" s="74"/>
    </row>
    <row r="34" spans="1:8" x14ac:dyDescent="0.2">
      <c r="A34" s="76" t="s">
        <v>31</v>
      </c>
      <c r="B34" s="68"/>
      <c r="C34" s="68"/>
      <c r="D34" s="68"/>
      <c r="E34" s="69"/>
      <c r="F34" s="70">
        <f>ROUNDUP((B8*D22/25),0)</f>
        <v>0</v>
      </c>
      <c r="G34" s="71">
        <f>ROUNDUP((C5*B19/30),0)</f>
        <v>0</v>
      </c>
    </row>
    <row r="35" spans="1:8" x14ac:dyDescent="0.2">
      <c r="A35" s="77" t="s">
        <v>55</v>
      </c>
      <c r="B35" s="78"/>
      <c r="C35" s="78"/>
      <c r="D35" s="78"/>
      <c r="E35" s="79"/>
      <c r="F35" s="70">
        <f>ROUNDUP((B9*D23/25)+(B10*D24/25),0)</f>
        <v>0</v>
      </c>
      <c r="G35" s="71">
        <f>ROUNDUP((C6*B20/30),0)</f>
        <v>0</v>
      </c>
    </row>
    <row r="36" spans="1:8" x14ac:dyDescent="0.2">
      <c r="A36" s="77" t="s">
        <v>37</v>
      </c>
      <c r="B36" s="78"/>
      <c r="C36" s="78"/>
      <c r="D36" s="78"/>
      <c r="E36" s="79"/>
      <c r="F36" s="70">
        <f>ROUNDUP((((B11*D25)+(B12*D26))/25),0)</f>
        <v>0</v>
      </c>
      <c r="G36" s="71">
        <f>ROUNDUP((C7*B21/30),0)</f>
        <v>0</v>
      </c>
    </row>
    <row r="37" spans="1:8" x14ac:dyDescent="0.2">
      <c r="A37" s="67" t="s">
        <v>49</v>
      </c>
      <c r="B37" s="80"/>
      <c r="C37" s="80"/>
      <c r="D37" s="80"/>
      <c r="E37" s="81"/>
      <c r="F37" s="70">
        <f>ROUNDUP((B13*D27/25),0)</f>
        <v>0</v>
      </c>
      <c r="G37" s="71" t="e">
        <f>ROUNDUP((C8*B22/30),0)</f>
        <v>#VALUE!</v>
      </c>
      <c r="H37" s="63" t="s">
        <v>38</v>
      </c>
    </row>
    <row r="38" spans="1:8" x14ac:dyDescent="0.2">
      <c r="A38" s="67" t="s">
        <v>35</v>
      </c>
      <c r="B38" s="80"/>
      <c r="C38" s="80"/>
      <c r="D38" s="80"/>
      <c r="E38" s="81"/>
      <c r="F38" s="82">
        <f>ROUNDUP((B14*D28/50),0)</f>
        <v>0</v>
      </c>
      <c r="G38" s="83" t="e">
        <f>ROUNDUP((C9*B23/30),0)</f>
        <v>#VALUE!</v>
      </c>
    </row>
    <row r="39" spans="1:8" x14ac:dyDescent="0.2">
      <c r="A39" s="67" t="s">
        <v>49</v>
      </c>
      <c r="B39" s="80"/>
      <c r="C39" s="80"/>
      <c r="D39" s="80"/>
      <c r="E39" s="81"/>
      <c r="F39" s="70">
        <f>ROUNDUP((B15*D29/25),0)</f>
        <v>0</v>
      </c>
      <c r="G39" s="71" t="e">
        <f>ROUNDUP((C11*B25/30),0)</f>
        <v>#VALUE!</v>
      </c>
      <c r="H39" s="63" t="s">
        <v>39</v>
      </c>
    </row>
    <row r="40" spans="1:8" x14ac:dyDescent="0.2">
      <c r="A40" s="67" t="s">
        <v>50</v>
      </c>
      <c r="B40" s="68"/>
      <c r="C40" s="68"/>
      <c r="D40" s="68"/>
      <c r="E40" s="69"/>
      <c r="F40" s="72">
        <f>ROUNDUP((B17*D30/12.5),0)</f>
        <v>0</v>
      </c>
      <c r="G40" s="73">
        <f>ROUNDUP((C6*B20/30),0)</f>
        <v>0</v>
      </c>
    </row>
    <row r="41" spans="1:8" x14ac:dyDescent="0.2">
      <c r="A41" s="47"/>
      <c r="D41" s="56"/>
      <c r="E41" s="56"/>
    </row>
    <row r="43" spans="1:8" s="58" customFormat="1" ht="11.25" x14ac:dyDescent="0.2">
      <c r="A43" s="101" t="s">
        <v>56</v>
      </c>
      <c r="B43" s="57"/>
    </row>
    <row r="44" spans="1:8" s="58" customFormat="1" ht="11.25" x14ac:dyDescent="0.2">
      <c r="A44" s="101" t="s">
        <v>57</v>
      </c>
      <c r="B44" s="57"/>
    </row>
    <row r="45" spans="1:8" s="58" customFormat="1" ht="11.25" x14ac:dyDescent="0.2">
      <c r="A45" s="101" t="s">
        <v>58</v>
      </c>
      <c r="B45" s="57"/>
    </row>
    <row r="46" spans="1:8" s="58" customFormat="1" ht="11.25" x14ac:dyDescent="0.2">
      <c r="A46" s="101" t="s">
        <v>18</v>
      </c>
      <c r="B46" s="57"/>
    </row>
    <row r="47" spans="1:8" s="58" customFormat="1" ht="11.25" x14ac:dyDescent="0.2">
      <c r="A47" s="102" t="s">
        <v>19</v>
      </c>
      <c r="B47" s="57"/>
    </row>
    <row r="48" spans="1:8" s="58" customFormat="1" ht="11.25" x14ac:dyDescent="0.2">
      <c r="A48" s="101" t="s">
        <v>20</v>
      </c>
      <c r="B48" s="57"/>
    </row>
    <row r="49" spans="1:2" s="58" customFormat="1" ht="11.25" x14ac:dyDescent="0.2">
      <c r="A49" s="101" t="s">
        <v>21</v>
      </c>
      <c r="B49" s="57"/>
    </row>
    <row r="50" spans="1:2" x14ac:dyDescent="0.2">
      <c r="A50" s="101" t="s">
        <v>22</v>
      </c>
    </row>
  </sheetData>
  <mergeCells count="43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2:C22"/>
    <mergeCell ref="D22:E22"/>
    <mergeCell ref="A23:C23"/>
    <mergeCell ref="D23:E23"/>
    <mergeCell ref="A25:C25"/>
    <mergeCell ref="D25:E25"/>
    <mergeCell ref="A24:C24"/>
    <mergeCell ref="D24:E24"/>
    <mergeCell ref="A33:F33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D32:E32"/>
    <mergeCell ref="A34:E34"/>
    <mergeCell ref="F34:G34"/>
    <mergeCell ref="A35:E35"/>
    <mergeCell ref="F35:G35"/>
    <mergeCell ref="A36:E36"/>
    <mergeCell ref="F36:G36"/>
    <mergeCell ref="A40:E40"/>
    <mergeCell ref="F40:G40"/>
    <mergeCell ref="A37:E37"/>
    <mergeCell ref="F37:G37"/>
    <mergeCell ref="A38:E38"/>
    <mergeCell ref="F38:G38"/>
    <mergeCell ref="A39:E39"/>
    <mergeCell ref="F39:G39"/>
  </mergeCells>
  <printOptions gridLinesSet="0"/>
  <pageMargins left="0.39370078740157483" right="0.39370078740157483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2 - mit EGM / Innenbereich&amp;R&amp;G</oddHeader>
  </headerFooter>
  <customProperties>
    <customPr name="_pios_id" r:id="rId2"/>
  </customProperties>
  <ignoredErrors>
    <ignoredError sqref="F38" formula="1"/>
  </ignoredError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SP2 zweilagig Innen</vt:lpstr>
      <vt:lpstr>SP2 zweilagig Außen</vt:lpstr>
      <vt:lpstr>SP2 mit EGM Innen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2022-01-18T10:28:19Z</cp:lastPrinted>
  <dcterms:created xsi:type="dcterms:W3CDTF">2004-04-07T08:18:49Z</dcterms:created>
  <dcterms:modified xsi:type="dcterms:W3CDTF">2025-02-28T10:43:57Z</dcterms:modified>
</cp:coreProperties>
</file>