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Rajasil/"/>
    </mc:Choice>
  </mc:AlternateContent>
  <xr:revisionPtr revIDLastSave="7" documentId="8_{AB2D626C-CAE3-4E92-8616-AAAA69094531}" xr6:coauthVersionLast="47" xr6:coauthVersionMax="47" xr10:uidLastSave="{7E823434-941E-45D1-8FE8-0C654B98C41A}"/>
  <bookViews>
    <workbookView xWindow="28680" yWindow="-120" windowWidth="29040" windowHeight="15720" xr2:uid="{00000000-000D-0000-FFFF-FFFF00000000}"/>
  </bookViews>
  <sheets>
    <sheet name="Horizontalabdichtung NIG" sheetId="1" r:id="rId1"/>
  </sheets>
  <calcPr calcId="191029" concurrentManualCount="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0" i="1" l="1"/>
  <c r="G32" i="1" l="1"/>
  <c r="G31" i="1"/>
  <c r="G29" i="1"/>
  <c r="G28" i="1"/>
  <c r="J20" i="1"/>
  <c r="J14" i="1"/>
  <c r="H9" i="1"/>
  <c r="I9" i="1" s="1"/>
  <c r="L9" i="1" s="1"/>
  <c r="E10" i="1"/>
  <c r="H10" i="1" s="1"/>
  <c r="I10" i="1" s="1"/>
  <c r="E11" i="1"/>
  <c r="H11" i="1" s="1"/>
  <c r="I11" i="1" s="1"/>
  <c r="L11" i="1" s="1"/>
  <c r="E12" i="1"/>
  <c r="H12" i="1" s="1"/>
  <c r="E18" i="1"/>
  <c r="H18" i="1" s="1"/>
  <c r="I18" i="1" s="1"/>
  <c r="E19" i="1"/>
  <c r="H19" i="1" s="1"/>
  <c r="I19" i="1" s="1"/>
  <c r="L19" i="1" s="1"/>
  <c r="C12" i="1"/>
  <c r="L8" i="1"/>
  <c r="H13" i="1"/>
  <c r="I13" i="1" s="1"/>
  <c r="L13" i="1" s="1"/>
  <c r="H8" i="1"/>
  <c r="I8" i="1" s="1"/>
  <c r="L17" i="1"/>
  <c r="I12" i="1" l="1"/>
  <c r="L12" i="1" s="1"/>
  <c r="I20" i="1"/>
  <c r="G24" i="1" s="1"/>
  <c r="L18" i="1"/>
  <c r="L20" i="1" s="1"/>
  <c r="L10" i="1"/>
  <c r="L14" i="1" l="1"/>
  <c r="I14" i="1"/>
  <c r="G23" i="1" s="1"/>
  <c r="G25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Thiele</author>
    <author>stefanie.huemmer</author>
  </authors>
  <commentList>
    <comment ref="H6" authorId="0" shapeId="0" xr:uid="{00000000-0006-0000-0000-000001000000}">
      <text>
        <r>
          <rPr>
            <b/>
            <sz val="8"/>
            <color indexed="10"/>
            <rFont val="Tahoma"/>
            <family val="2"/>
          </rPr>
          <t>Hier Wandquerschnitt in cm eingeben</t>
        </r>
      </text>
    </comment>
    <comment ref="L7" authorId="1" shapeId="0" xr:uid="{00000000-0006-0000-0000-000002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E9" authorId="0" shapeId="0" xr:uid="{00000000-0006-0000-0000-000003000000}">
      <text>
        <r>
          <rPr>
            <b/>
            <sz val="8"/>
            <color indexed="10"/>
            <rFont val="Tahoma"/>
            <family val="2"/>
          </rPr>
          <t xml:space="preserve"> Hier Rabatt eingeben</t>
        </r>
        <r>
          <rPr>
            <sz val="8"/>
            <color indexed="10"/>
            <rFont val="Tahoma"/>
            <family val="2"/>
          </rPr>
          <t xml:space="preserve">
</t>
        </r>
      </text>
    </comment>
    <comment ref="C11" authorId="2" shapeId="0" xr:uid="{00000000-0006-0000-0000-000004000000}">
      <text>
        <r>
          <rPr>
            <b/>
            <sz val="10"/>
            <color indexed="10"/>
            <rFont val="Tahoma"/>
            <family val="2"/>
          </rPr>
          <t>Achtung reiner Richtwert!
Verbrauch richtet sich nach Volumen der Hohlräume!</t>
        </r>
      </text>
    </comment>
    <comment ref="B23" authorId="0" shapeId="0" xr:uid="{00000000-0006-0000-0000-000005000000}">
      <text>
        <r>
          <rPr>
            <b/>
            <sz val="8"/>
            <color indexed="81"/>
            <rFont val="Tahoma"/>
            <family val="2"/>
          </rPr>
          <t xml:space="preserve"> hier laufende Meter der Abdichtungsmaß-nahme eingeben
</t>
        </r>
      </text>
    </comment>
  </commentList>
</comments>
</file>

<file path=xl/sharedStrings.xml><?xml version="1.0" encoding="utf-8"?>
<sst xmlns="http://schemas.openxmlformats.org/spreadsheetml/2006/main" count="72" uniqueCount="47">
  <si>
    <t>Horizontalabdichtung</t>
  </si>
  <si>
    <t xml:space="preserve"> </t>
  </si>
  <si>
    <t>Rabatt-satz</t>
  </si>
  <si>
    <t>Listenpreis
je Einheit
€</t>
  </si>
  <si>
    <t>Zeitauf-wand</t>
  </si>
  <si>
    <t>Lohn + Material</t>
  </si>
  <si>
    <t>Bedarf/Meter                ca.</t>
  </si>
  <si>
    <t>EP              €</t>
  </si>
  <si>
    <t>Gesamt €</t>
  </si>
  <si>
    <t>min</t>
  </si>
  <si>
    <t>St.</t>
  </si>
  <si>
    <t>/m
Bohrloch</t>
  </si>
  <si>
    <t>%</t>
  </si>
  <si>
    <t>/m</t>
  </si>
  <si>
    <t>kg</t>
  </si>
  <si>
    <t>Schlagpacker abschlagen</t>
  </si>
  <si>
    <t>Gesamtpreis
Abdichtungsaufbau</t>
  </si>
  <si>
    <t xml:space="preserve"> Verdämmung porösen
Fugennetzes</t>
  </si>
  <si>
    <t>Bedarf/m                ca.</t>
  </si>
  <si>
    <t>/m²</t>
  </si>
  <si>
    <t>Gesamtpreis
Verdämmung</t>
  </si>
  <si>
    <t>Materialkosten</t>
  </si>
  <si>
    <t>Abdichtungsaufbau</t>
  </si>
  <si>
    <t>laufende Meter</t>
  </si>
  <si>
    <t>Verdämmung</t>
  </si>
  <si>
    <t>Materialbedarf</t>
  </si>
  <si>
    <t xml:space="preserve">Bei den Angaben in der Tabelle handelt es sich um unverbindliche Durchschnittswerte. Die tatsächlichen Verbräuche und  </t>
  </si>
  <si>
    <t>vor allem Zeitwerte können je nach den örtlichen Gegebenheiten auch in größerem Umfang von den Richtwerten abweichen.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</si>
  <si>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</si>
  <si>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</si>
  <si>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</si>
  <si>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</si>
  <si>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</si>
  <si>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l</t>
  </si>
  <si>
    <t>Rajasil NIG, 5 L</t>
  </si>
  <si>
    <t>Bohrlöcher nach Bohrlochschema bohren und
Bohrlöcher ausblasen</t>
  </si>
  <si>
    <t>Netto
 €</t>
  </si>
  <si>
    <t>Wirkstoff Rajasil NIG injizieren bei ca. 0,5 m Mauerwerksdicke</t>
  </si>
  <si>
    <t>Rajasil Lamellenschlagpacker, setzen (10 Stück/lfm)</t>
  </si>
  <si>
    <t>Rajasil Verschlussstücke, setzen, (5 Stück/lfm)</t>
  </si>
  <si>
    <t>Rajasil IM 0,1 (Injektionsmörtel 01) in Hohlräume verpressen</t>
  </si>
  <si>
    <t>Rajasil SPB (Spritzbewurf), deckend</t>
  </si>
  <si>
    <t>Fugennetz abdichten mit Rajasil SPP (Sperrputz) Auftragsdicke: 10 mm</t>
  </si>
  <si>
    <t>Rajasil Lamellenschlagpacker</t>
  </si>
  <si>
    <t>Rajasil Verschlussstücke</t>
  </si>
  <si>
    <t>Rajasil SPB (Spritzbewurf)</t>
  </si>
  <si>
    <t>Rajasil SPP (Sperrputz)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</si>
</sst>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#,##0.00\ &quot;DM&quot;;\-#,##0.00\ &quot;DM&quot;"/>
    <numFmt numFmtId="165" formatCode="_-* #,##0.00\ &quot;DM&quot;_-;\-* #,##0.00\ &quot;DM&quot;_-;_-* &quot;-&quot;??\ &quot;DM&quot;_-;_-@_-"/>
    <numFmt numFmtId="166" formatCode="#,##0.00\ \€"/>
    <numFmt numFmtId="167" formatCode="#,##0.00\ &quot;€&quot;"/>
    <numFmt numFmtId="168" formatCode="0\ &quot;Meter&quot;"/>
    <numFmt numFmtId="169" formatCode="0\ &quot;cm&quot;"/>
    <numFmt numFmtId="170" formatCode="0\ &quot;Stück&quot;"/>
    <numFmt numFmtId="171" formatCode="0\ &quot;Gebinde&quot;"/>
    <numFmt numFmtId="172" formatCode="0\ &quot;Sack&quot;"/>
    <numFmt numFmtId="173" formatCode="0.000"/>
  </numFmts>
  <fonts count="2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4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u/>
      <sz val="9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81"/>
      <name val="Tahoma"/>
      <family val="2"/>
    </font>
    <font>
      <b/>
      <sz val="10"/>
      <color indexed="10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0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9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166" fontId="14" fillId="2" borderId="1" xfId="1" applyNumberFormat="1" applyFont="1" applyFill="1" applyBorder="1" applyAlignment="1">
      <alignment horizontal="center" vertical="center"/>
    </xf>
    <xf numFmtId="164" fontId="15" fillId="0" borderId="0" xfId="1" applyNumberFormat="1" applyFont="1" applyFill="1" applyBorder="1" applyAlignment="1">
      <alignment horizontal="center" vertical="center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4" xfId="0" applyFont="1" applyBorder="1" applyAlignment="1">
      <alignment vertical="center"/>
    </xf>
    <xf numFmtId="0" fontId="13" fillId="0" borderId="5" xfId="0" applyFont="1" applyBorder="1" applyAlignment="1">
      <alignment horizontal="left" vertical="center"/>
    </xf>
    <xf numFmtId="0" fontId="14" fillId="0" borderId="6" xfId="0" applyFont="1" applyBorder="1" applyAlignment="1">
      <alignment horizontal="right" vertical="center"/>
    </xf>
    <xf numFmtId="2" fontId="13" fillId="0" borderId="5" xfId="1" applyNumberFormat="1" applyFont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/>
    </xf>
    <xf numFmtId="2" fontId="13" fillId="0" borderId="2" xfId="0" applyNumberFormat="1" applyFont="1" applyBorder="1" applyAlignment="1">
      <alignment horizontal="center" vertical="center"/>
    </xf>
    <xf numFmtId="1" fontId="13" fillId="0" borderId="7" xfId="0" applyNumberFormat="1" applyFont="1" applyBorder="1" applyAlignment="1">
      <alignment horizontal="right" vertical="center"/>
    </xf>
    <xf numFmtId="1" fontId="13" fillId="0" borderId="8" xfId="0" applyNumberFormat="1" applyFont="1" applyBorder="1" applyAlignment="1">
      <alignment horizontal="left" vertical="center" wrapText="1"/>
    </xf>
    <xf numFmtId="166" fontId="13" fillId="0" borderId="9" xfId="1" applyNumberFormat="1" applyFont="1" applyBorder="1" applyAlignment="1">
      <alignment horizontal="center" vertical="center"/>
    </xf>
    <xf numFmtId="165" fontId="16" fillId="0" borderId="0" xfId="1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right" vertical="center"/>
    </xf>
    <xf numFmtId="1" fontId="13" fillId="0" borderId="8" xfId="0" applyNumberFormat="1" applyFont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 wrapText="1"/>
    </xf>
    <xf numFmtId="0" fontId="10" fillId="3" borderId="4" xfId="0" applyFont="1" applyFill="1" applyBorder="1" applyAlignment="1">
      <alignment horizontal="left" vertical="center"/>
    </xf>
    <xf numFmtId="0" fontId="10" fillId="3" borderId="4" xfId="0" applyFont="1" applyFill="1" applyBorder="1" applyAlignment="1">
      <alignment vertical="center"/>
    </xf>
    <xf numFmtId="0" fontId="10" fillId="3" borderId="5" xfId="0" applyFont="1" applyFill="1" applyBorder="1" applyAlignment="1">
      <alignment horizontal="left" vertical="center"/>
    </xf>
    <xf numFmtId="0" fontId="10" fillId="3" borderId="6" xfId="0" applyFont="1" applyFill="1" applyBorder="1" applyAlignment="1">
      <alignment horizontal="right" vertical="center"/>
    </xf>
    <xf numFmtId="2" fontId="10" fillId="3" borderId="5" xfId="1" applyNumberFormat="1" applyFont="1" applyFill="1" applyBorder="1" applyAlignment="1">
      <alignment horizontal="center" vertical="center"/>
    </xf>
    <xf numFmtId="2" fontId="10" fillId="3" borderId="1" xfId="0" applyNumberFormat="1" applyFont="1" applyFill="1" applyBorder="1" applyAlignment="1">
      <alignment horizontal="center" vertical="center"/>
    </xf>
    <xf numFmtId="2" fontId="10" fillId="3" borderId="2" xfId="0" applyNumberFormat="1" applyFont="1" applyFill="1" applyBorder="1" applyAlignment="1">
      <alignment horizontal="center" vertical="center"/>
    </xf>
    <xf numFmtId="1" fontId="10" fillId="3" borderId="7" xfId="0" applyNumberFormat="1" applyFont="1" applyFill="1" applyBorder="1" applyAlignment="1">
      <alignment horizontal="right" vertical="center"/>
    </xf>
    <xf numFmtId="1" fontId="10" fillId="3" borderId="8" xfId="0" applyNumberFormat="1" applyFont="1" applyFill="1" applyBorder="1" applyAlignment="1">
      <alignment horizontal="left" vertical="center"/>
    </xf>
    <xf numFmtId="166" fontId="10" fillId="3" borderId="1" xfId="1" applyNumberFormat="1" applyFont="1" applyFill="1" applyBorder="1" applyAlignment="1">
      <alignment horizontal="center" vertical="center"/>
    </xf>
    <xf numFmtId="1" fontId="11" fillId="0" borderId="0" xfId="0" applyNumberFormat="1" applyFont="1" applyAlignment="1">
      <alignment horizontal="right" vertical="center"/>
    </xf>
    <xf numFmtId="0" fontId="17" fillId="0" borderId="0" xfId="0" applyFont="1"/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/>
    </xf>
    <xf numFmtId="0" fontId="10" fillId="0" borderId="11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10" fillId="0" borderId="13" xfId="0" applyFont="1" applyBorder="1" applyAlignment="1">
      <alignment horizontal="right" vertical="center"/>
    </xf>
    <xf numFmtId="2" fontId="10" fillId="0" borderId="11" xfId="1" applyNumberFormat="1" applyFont="1" applyFill="1" applyBorder="1" applyAlignment="1">
      <alignment horizontal="center" vertical="center"/>
    </xf>
    <xf numFmtId="2" fontId="10" fillId="0" borderId="7" xfId="0" applyNumberFormat="1" applyFont="1" applyBorder="1" applyAlignment="1">
      <alignment horizontal="center" vertical="center"/>
    </xf>
    <xf numFmtId="2" fontId="10" fillId="0" borderId="8" xfId="0" applyNumberFormat="1" applyFont="1" applyBorder="1" applyAlignment="1">
      <alignment horizontal="center" vertical="center"/>
    </xf>
    <xf numFmtId="1" fontId="10" fillId="0" borderId="4" xfId="0" applyNumberFormat="1" applyFont="1" applyBorder="1" applyAlignment="1">
      <alignment horizontal="right" vertical="center"/>
    </xf>
    <xf numFmtId="1" fontId="10" fillId="0" borderId="8" xfId="0" applyNumberFormat="1" applyFont="1" applyBorder="1" applyAlignment="1">
      <alignment horizontal="left" vertical="center"/>
    </xf>
    <xf numFmtId="166" fontId="10" fillId="0" borderId="1" xfId="1" applyNumberFormat="1" applyFont="1" applyFill="1" applyBorder="1" applyAlignment="1">
      <alignment horizontal="center" vertical="center"/>
    </xf>
    <xf numFmtId="1" fontId="13" fillId="0" borderId="11" xfId="0" applyNumberFormat="1" applyFont="1" applyBorder="1" applyAlignment="1">
      <alignment horizontal="right" vertical="center"/>
    </xf>
    <xf numFmtId="1" fontId="13" fillId="0" borderId="14" xfId="0" applyNumberFormat="1" applyFont="1" applyBorder="1" applyAlignment="1">
      <alignment horizontal="left" vertical="center"/>
    </xf>
    <xf numFmtId="166" fontId="13" fillId="0" borderId="1" xfId="1" applyNumberFormat="1" applyFont="1" applyBorder="1" applyAlignment="1">
      <alignment horizontal="center" vertical="center"/>
    </xf>
    <xf numFmtId="0" fontId="18" fillId="0" borderId="0" xfId="0" applyFont="1"/>
    <xf numFmtId="0" fontId="10" fillId="0" borderId="0" xfId="0" applyFont="1"/>
    <xf numFmtId="0" fontId="13" fillId="0" borderId="3" xfId="0" applyFont="1" applyBorder="1"/>
    <xf numFmtId="0" fontId="0" fillId="0" borderId="3" xfId="0" applyBorder="1" applyAlignment="1">
      <alignment horizontal="left"/>
    </xf>
    <xf numFmtId="0" fontId="0" fillId="0" borderId="3" xfId="0" applyBorder="1"/>
    <xf numFmtId="167" fontId="0" fillId="0" borderId="0" xfId="0" applyNumberFormat="1"/>
    <xf numFmtId="170" fontId="0" fillId="0" borderId="3" xfId="0" applyNumberFormat="1" applyBorder="1" applyAlignment="1">
      <alignment horizontal="right"/>
    </xf>
    <xf numFmtId="171" fontId="13" fillId="0" borderId="3" xfId="0" applyNumberFormat="1" applyFont="1" applyBorder="1" applyAlignment="1">
      <alignment horizontal="right" vertical="center"/>
    </xf>
    <xf numFmtId="172" fontId="0" fillId="0" borderId="3" xfId="0" applyNumberFormat="1" applyBorder="1" applyAlignment="1">
      <alignment horizontal="right"/>
    </xf>
    <xf numFmtId="0" fontId="23" fillId="0" borderId="0" xfId="0" applyFont="1" applyAlignment="1">
      <alignment horizontal="left"/>
    </xf>
    <xf numFmtId="0" fontId="23" fillId="0" borderId="0" xfId="0" applyFont="1"/>
    <xf numFmtId="0" fontId="13" fillId="2" borderId="4" xfId="0" applyFont="1" applyFill="1" applyBorder="1" applyAlignment="1">
      <alignment vertical="center"/>
    </xf>
    <xf numFmtId="0" fontId="13" fillId="0" borderId="0" xfId="0" applyFont="1" applyAlignment="1">
      <alignment horizontal="left"/>
    </xf>
    <xf numFmtId="167" fontId="5" fillId="0" borderId="3" xfId="0" applyNumberFormat="1" applyFont="1" applyBorder="1"/>
    <xf numFmtId="173" fontId="13" fillId="0" borderId="5" xfId="1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0" fillId="0" borderId="3" xfId="0" applyBorder="1" applyAlignment="1">
      <alignment horizontal="left"/>
    </xf>
    <xf numFmtId="0" fontId="10" fillId="0" borderId="0" xfId="0" applyFont="1" applyAlignment="1">
      <alignment horizontal="left"/>
    </xf>
    <xf numFmtId="0" fontId="10" fillId="3" borderId="10" xfId="0" applyFont="1" applyFill="1" applyBorder="1" applyAlignment="1">
      <alignment horizontal="left" vertical="center" wrapText="1"/>
    </xf>
    <xf numFmtId="0" fontId="10" fillId="3" borderId="15" xfId="0" applyFont="1" applyFill="1" applyBorder="1" applyAlignment="1">
      <alignment horizontal="left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168" fontId="10" fillId="0" borderId="7" xfId="0" applyNumberFormat="1" applyFont="1" applyBorder="1" applyAlignment="1">
      <alignment horizontal="center" vertical="center"/>
    </xf>
    <xf numFmtId="168" fontId="10" fillId="0" borderId="8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169" fontId="10" fillId="0" borderId="7" xfId="0" applyNumberFormat="1" applyFont="1" applyBorder="1" applyAlignment="1">
      <alignment horizontal="center" vertical="center"/>
    </xf>
    <xf numFmtId="169" fontId="10" fillId="0" borderId="8" xfId="0" applyNumberFormat="1" applyFont="1" applyBorder="1" applyAlignment="1">
      <alignment horizontal="center" vertic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1"/>
  <sheetViews>
    <sheetView showGridLines="0" tabSelected="1" workbookViewId="0">
      <selection activeCell="G20" sqref="G20"/>
    </sheetView>
  </sheetViews>
  <sheetFormatPr baseColWidth="10" defaultRowHeight="12.75" x14ac:dyDescent="0.2"/>
  <cols>
    <col min="1" max="1" width="25.28515625" style="1" customWidth="1"/>
    <col min="2" max="2" width="4.42578125" style="1" customWidth="1"/>
    <col min="3" max="3" width="4.7109375" customWidth="1"/>
    <col min="4" max="4" width="4" customWidth="1"/>
    <col min="5" max="5" width="3.42578125" customWidth="1"/>
    <col min="6" max="6" width="3.7109375" customWidth="1"/>
    <col min="7" max="7" width="11.7109375" customWidth="1"/>
    <col min="8" max="8" width="8.7109375" customWidth="1"/>
    <col min="9" max="9" width="8.85546875" customWidth="1"/>
    <col min="10" max="10" width="4.42578125" customWidth="1"/>
    <col min="11" max="11" width="4.7109375" customWidth="1"/>
    <col min="12" max="12" width="12.7109375" customWidth="1"/>
    <col min="13" max="13" width="4.7109375" customWidth="1"/>
    <col min="14" max="14" width="5.85546875" customWidth="1"/>
    <col min="15" max="15" width="6.42578125" customWidth="1"/>
  </cols>
  <sheetData>
    <row r="1" spans="1:14" ht="14.1" customHeight="1" x14ac:dyDescent="0.2"/>
    <row r="2" spans="1:14" s="5" customFormat="1" ht="14.1" customHeight="1" x14ac:dyDescent="0.25">
      <c r="A2" s="2"/>
      <c r="B2" s="3"/>
      <c r="C2" s="4"/>
      <c r="E2" s="6"/>
      <c r="G2" s="7"/>
      <c r="H2" s="7"/>
      <c r="I2" s="7"/>
      <c r="J2" s="7"/>
      <c r="K2" s="7"/>
      <c r="L2" s="7"/>
      <c r="N2" s="7"/>
    </row>
    <row r="3" spans="1:14" s="5" customFormat="1" ht="14.1" customHeight="1" x14ac:dyDescent="0.25">
      <c r="A3" s="8"/>
      <c r="B3" s="8"/>
      <c r="C3" s="6"/>
      <c r="D3" s="6"/>
      <c r="E3" s="6"/>
      <c r="F3" s="6"/>
      <c r="G3" s="6"/>
      <c r="J3" s="9"/>
    </row>
    <row r="4" spans="1:14" ht="14.1" customHeight="1" x14ac:dyDescent="0.2">
      <c r="A4" s="10"/>
      <c r="B4" s="10"/>
      <c r="C4" s="11"/>
      <c r="D4" s="11"/>
      <c r="E4" s="11"/>
      <c r="F4" s="11"/>
      <c r="G4" s="11"/>
      <c r="J4" s="98"/>
      <c r="K4" s="98"/>
      <c r="L4" s="12"/>
      <c r="M4" s="12"/>
      <c r="N4" s="12"/>
    </row>
    <row r="5" spans="1:14" ht="14.1" customHeight="1" x14ac:dyDescent="0.2"/>
    <row r="6" spans="1:14" s="15" customFormat="1" ht="24" customHeight="1" x14ac:dyDescent="0.2">
      <c r="A6" s="79" t="s">
        <v>0</v>
      </c>
      <c r="B6" s="81" t="s">
        <v>1</v>
      </c>
      <c r="C6" s="82"/>
      <c r="D6" s="83"/>
      <c r="E6" s="81" t="s">
        <v>2</v>
      </c>
      <c r="F6" s="83"/>
      <c r="G6" s="86" t="s">
        <v>3</v>
      </c>
      <c r="H6" s="99">
        <v>36</v>
      </c>
      <c r="I6" s="100"/>
      <c r="J6" s="91" t="s">
        <v>4</v>
      </c>
      <c r="K6" s="92"/>
      <c r="L6" s="13" t="s">
        <v>5</v>
      </c>
      <c r="M6" s="14"/>
    </row>
    <row r="7" spans="1:14" s="15" customFormat="1" ht="24" customHeight="1" x14ac:dyDescent="0.2">
      <c r="A7" s="80"/>
      <c r="B7" s="93" t="s">
        <v>6</v>
      </c>
      <c r="C7" s="94"/>
      <c r="D7" s="95"/>
      <c r="E7" s="84"/>
      <c r="F7" s="85"/>
      <c r="G7" s="87"/>
      <c r="H7" s="16" t="s">
        <v>36</v>
      </c>
      <c r="I7" s="17" t="s">
        <v>8</v>
      </c>
      <c r="J7" s="96" t="s">
        <v>9</v>
      </c>
      <c r="K7" s="97"/>
      <c r="L7" s="18">
        <v>0</v>
      </c>
      <c r="M7" s="19"/>
    </row>
    <row r="8" spans="1:14" s="15" customFormat="1" ht="51" x14ac:dyDescent="0.2">
      <c r="A8" s="20" t="s">
        <v>35</v>
      </c>
      <c r="B8" s="21"/>
      <c r="C8" s="22">
        <v>10</v>
      </c>
      <c r="D8" s="23" t="s">
        <v>10</v>
      </c>
      <c r="E8" s="24"/>
      <c r="F8" s="23"/>
      <c r="G8" s="25">
        <v>0</v>
      </c>
      <c r="H8" s="26">
        <f t="shared" ref="H8:H13" si="0">G8-G8*E8/100</f>
        <v>0</v>
      </c>
      <c r="I8" s="27">
        <f t="shared" ref="I8:I13" si="1">PRODUCT(C8,H8)</f>
        <v>0</v>
      </c>
      <c r="J8" s="28">
        <v>3</v>
      </c>
      <c r="K8" s="29" t="s">
        <v>11</v>
      </c>
      <c r="L8" s="30">
        <f>SUM(C8*J8*L7)</f>
        <v>0</v>
      </c>
      <c r="M8" s="31"/>
    </row>
    <row r="9" spans="1:14" s="15" customFormat="1" ht="38.25" x14ac:dyDescent="0.2">
      <c r="A9" s="20" t="s">
        <v>38</v>
      </c>
      <c r="B9" s="21"/>
      <c r="C9" s="22">
        <v>10</v>
      </c>
      <c r="D9" s="23" t="s">
        <v>10</v>
      </c>
      <c r="E9" s="32">
        <v>0</v>
      </c>
      <c r="F9" s="23" t="s">
        <v>12</v>
      </c>
      <c r="G9" s="25">
        <v>3.32</v>
      </c>
      <c r="H9" s="26">
        <f t="shared" si="0"/>
        <v>3.32</v>
      </c>
      <c r="I9" s="27">
        <f t="shared" si="1"/>
        <v>33.199999999999996</v>
      </c>
      <c r="J9" s="28">
        <v>5</v>
      </c>
      <c r="K9" s="33" t="s">
        <v>13</v>
      </c>
      <c r="L9" s="30">
        <f>SUM(I9+(J9*L7))</f>
        <v>33.199999999999996</v>
      </c>
      <c r="M9" s="31"/>
    </row>
    <row r="10" spans="1:14" s="15" customFormat="1" ht="25.5" x14ac:dyDescent="0.2">
      <c r="A10" s="20" t="s">
        <v>39</v>
      </c>
      <c r="B10" s="21"/>
      <c r="C10" s="22">
        <v>5</v>
      </c>
      <c r="D10" s="23" t="s">
        <v>10</v>
      </c>
      <c r="E10" s="32">
        <f>E9</f>
        <v>0</v>
      </c>
      <c r="F10" s="23" t="s">
        <v>12</v>
      </c>
      <c r="G10" s="25">
        <v>7.89</v>
      </c>
      <c r="H10" s="26">
        <f t="shared" si="0"/>
        <v>7.89</v>
      </c>
      <c r="I10" s="27">
        <f t="shared" si="1"/>
        <v>39.449999999999996</v>
      </c>
      <c r="J10" s="28">
        <v>5</v>
      </c>
      <c r="K10" s="33" t="s">
        <v>13</v>
      </c>
      <c r="L10" s="30">
        <f>SUM(I10+(J10*L7))</f>
        <v>39.449999999999996</v>
      </c>
      <c r="M10" s="31"/>
    </row>
    <row r="11" spans="1:14" s="15" customFormat="1" ht="38.25" x14ac:dyDescent="0.2">
      <c r="A11" s="20" t="s">
        <v>40</v>
      </c>
      <c r="B11" s="21"/>
      <c r="C11" s="72">
        <v>10</v>
      </c>
      <c r="D11" s="23" t="s">
        <v>14</v>
      </c>
      <c r="E11" s="32">
        <f>E9</f>
        <v>0</v>
      </c>
      <c r="F11" s="23" t="s">
        <v>12</v>
      </c>
      <c r="G11" s="25">
        <v>2.7</v>
      </c>
      <c r="H11" s="26">
        <f t="shared" si="0"/>
        <v>2.7</v>
      </c>
      <c r="I11" s="27">
        <f t="shared" si="1"/>
        <v>27</v>
      </c>
      <c r="J11" s="28">
        <v>30</v>
      </c>
      <c r="K11" s="33" t="s">
        <v>13</v>
      </c>
      <c r="L11" s="30">
        <f>SUM(I11+(J11*L7))</f>
        <v>27</v>
      </c>
      <c r="M11" s="31"/>
    </row>
    <row r="12" spans="1:14" s="15" customFormat="1" ht="38.25" x14ac:dyDescent="0.2">
      <c r="A12" s="20" t="s">
        <v>37</v>
      </c>
      <c r="B12" s="21"/>
      <c r="C12" s="22">
        <f>SUM((2.22*H6)/100)</f>
        <v>0.79920000000000002</v>
      </c>
      <c r="D12" s="23" t="s">
        <v>33</v>
      </c>
      <c r="E12" s="32">
        <f>E9</f>
        <v>0</v>
      </c>
      <c r="F12" s="23" t="s">
        <v>12</v>
      </c>
      <c r="G12" s="25">
        <v>151.34</v>
      </c>
      <c r="H12" s="26">
        <f t="shared" si="0"/>
        <v>151.34</v>
      </c>
      <c r="I12" s="27">
        <f t="shared" si="1"/>
        <v>120.950928</v>
      </c>
      <c r="J12" s="28">
        <v>30</v>
      </c>
      <c r="K12" s="33" t="s">
        <v>13</v>
      </c>
      <c r="L12" s="30">
        <f>SUM(I12+(J12*L7))</f>
        <v>120.950928</v>
      </c>
      <c r="M12" s="31"/>
    </row>
    <row r="13" spans="1:14" s="15" customFormat="1" ht="45" customHeight="1" x14ac:dyDescent="0.2">
      <c r="A13" s="20" t="s">
        <v>15</v>
      </c>
      <c r="B13" s="21"/>
      <c r="C13" s="22">
        <v>10</v>
      </c>
      <c r="D13" s="23" t="s">
        <v>10</v>
      </c>
      <c r="E13" s="24"/>
      <c r="F13" s="23"/>
      <c r="G13" s="25">
        <v>0</v>
      </c>
      <c r="H13" s="26">
        <f t="shared" si="0"/>
        <v>0</v>
      </c>
      <c r="I13" s="27">
        <f t="shared" si="1"/>
        <v>0</v>
      </c>
      <c r="J13" s="28">
        <v>1</v>
      </c>
      <c r="K13" s="29" t="s">
        <v>11</v>
      </c>
      <c r="L13" s="30">
        <f>SUM(I13+(J13*L7))</f>
        <v>0</v>
      </c>
      <c r="M13" s="31"/>
    </row>
    <row r="14" spans="1:14" s="46" customFormat="1" ht="24" customHeight="1" x14ac:dyDescent="0.2">
      <c r="A14" s="34" t="s">
        <v>16</v>
      </c>
      <c r="B14" s="35"/>
      <c r="C14" s="36"/>
      <c r="D14" s="37"/>
      <c r="E14" s="38"/>
      <c r="F14" s="37"/>
      <c r="G14" s="39"/>
      <c r="H14" s="40"/>
      <c r="I14" s="41">
        <f>ROUND(SUM(I8:I13),2)</f>
        <v>220.6</v>
      </c>
      <c r="J14" s="42">
        <f>ROUND(SUM(J8:J13),2)</f>
        <v>74</v>
      </c>
      <c r="K14" s="43" t="s">
        <v>13</v>
      </c>
      <c r="L14" s="44">
        <f>ROUND(SUM(L8:L13),2)</f>
        <v>220.6</v>
      </c>
      <c r="M14" s="45"/>
    </row>
    <row r="15" spans="1:14" s="46" customFormat="1" ht="24" customHeight="1" x14ac:dyDescent="0.2">
      <c r="A15" s="47"/>
      <c r="B15" s="48"/>
      <c r="C15" s="49"/>
      <c r="D15" s="50"/>
      <c r="E15" s="51"/>
      <c r="F15" s="50"/>
      <c r="G15" s="52"/>
      <c r="H15" s="53"/>
      <c r="I15" s="54"/>
      <c r="J15" s="55"/>
      <c r="K15" s="56"/>
      <c r="L15" s="57"/>
      <c r="M15" s="45"/>
    </row>
    <row r="16" spans="1:14" s="15" customFormat="1" ht="24" customHeight="1" x14ac:dyDescent="0.2">
      <c r="A16" s="79" t="s">
        <v>17</v>
      </c>
      <c r="B16" s="81" t="s">
        <v>1</v>
      </c>
      <c r="C16" s="82"/>
      <c r="D16" s="83"/>
      <c r="E16" s="81" t="s">
        <v>2</v>
      </c>
      <c r="F16" s="83"/>
      <c r="G16" s="86" t="s">
        <v>3</v>
      </c>
      <c r="H16" s="88"/>
      <c r="I16" s="89"/>
      <c r="J16" s="91" t="s">
        <v>4</v>
      </c>
      <c r="K16" s="92"/>
      <c r="L16" s="13" t="s">
        <v>5</v>
      </c>
      <c r="M16" s="14"/>
    </row>
    <row r="17" spans="1:13" s="15" customFormat="1" ht="24" customHeight="1" x14ac:dyDescent="0.2">
      <c r="A17" s="80"/>
      <c r="B17" s="93" t="s">
        <v>18</v>
      </c>
      <c r="C17" s="94"/>
      <c r="D17" s="95"/>
      <c r="E17" s="84"/>
      <c r="F17" s="85"/>
      <c r="G17" s="87"/>
      <c r="H17" s="16" t="s">
        <v>7</v>
      </c>
      <c r="I17" s="17" t="s">
        <v>8</v>
      </c>
      <c r="J17" s="96" t="s">
        <v>9</v>
      </c>
      <c r="K17" s="97"/>
      <c r="L17" s="18">
        <f>L7</f>
        <v>0</v>
      </c>
      <c r="M17" s="19"/>
    </row>
    <row r="18" spans="1:13" s="15" customFormat="1" ht="25.5" x14ac:dyDescent="0.2">
      <c r="A18" s="20" t="s">
        <v>41</v>
      </c>
      <c r="B18" s="21"/>
      <c r="C18" s="22">
        <v>6.5</v>
      </c>
      <c r="D18" s="23" t="s">
        <v>14</v>
      </c>
      <c r="E18" s="32">
        <f>E9</f>
        <v>0</v>
      </c>
      <c r="F18" s="23" t="s">
        <v>12</v>
      </c>
      <c r="G18" s="75">
        <v>1.46</v>
      </c>
      <c r="H18" s="26">
        <f>G18-G18*E18/100</f>
        <v>1.46</v>
      </c>
      <c r="I18" s="27">
        <f>PRODUCT(C18,H18)</f>
        <v>9.49</v>
      </c>
      <c r="J18" s="58">
        <v>6</v>
      </c>
      <c r="K18" s="59" t="s">
        <v>19</v>
      </c>
      <c r="L18" s="30">
        <f>SUM(I18+(J18*L7))</f>
        <v>9.49</v>
      </c>
      <c r="M18" s="31"/>
    </row>
    <row r="19" spans="1:13" s="15" customFormat="1" ht="38.25" x14ac:dyDescent="0.2">
      <c r="A19" s="20" t="s">
        <v>42</v>
      </c>
      <c r="B19" s="21"/>
      <c r="C19" s="22">
        <v>15</v>
      </c>
      <c r="D19" s="23" t="s">
        <v>14</v>
      </c>
      <c r="E19" s="32">
        <f>E9</f>
        <v>0</v>
      </c>
      <c r="F19" s="23" t="s">
        <v>12</v>
      </c>
      <c r="G19" s="25">
        <v>1.78</v>
      </c>
      <c r="H19" s="26">
        <f>G19-G19*E19/100</f>
        <v>1.78</v>
      </c>
      <c r="I19" s="27">
        <f>PRODUCT(C19,H19)</f>
        <v>26.7</v>
      </c>
      <c r="J19" s="28">
        <v>15</v>
      </c>
      <c r="K19" s="33" t="s">
        <v>19</v>
      </c>
      <c r="L19" s="60">
        <f>SUM(I19+(J19*L7))</f>
        <v>26.7</v>
      </c>
      <c r="M19" s="31"/>
    </row>
    <row r="20" spans="1:13" s="46" customFormat="1" ht="24" customHeight="1" x14ac:dyDescent="0.2">
      <c r="A20" s="34" t="s">
        <v>20</v>
      </c>
      <c r="B20" s="35"/>
      <c r="C20" s="36"/>
      <c r="D20" s="37"/>
      <c r="E20" s="38"/>
      <c r="F20" s="37"/>
      <c r="G20" s="39"/>
      <c r="H20" s="40"/>
      <c r="I20" s="41">
        <f>ROUND(SUM(I18:I19),2)</f>
        <v>36.19</v>
      </c>
      <c r="J20" s="42">
        <f>ROUND(SUM(J18:J19),2)</f>
        <v>21</v>
      </c>
      <c r="K20" s="43" t="s">
        <v>19</v>
      </c>
      <c r="L20" s="44">
        <f>ROUND(SUM(L18:L19),2)</f>
        <v>36.19</v>
      </c>
      <c r="M20" s="45"/>
    </row>
    <row r="21" spans="1:13" x14ac:dyDescent="0.2">
      <c r="A21" s="61"/>
    </row>
    <row r="22" spans="1:13" ht="13.5" customHeight="1" x14ac:dyDescent="0.2">
      <c r="A22" s="62" t="s">
        <v>21</v>
      </c>
    </row>
    <row r="23" spans="1:13" x14ac:dyDescent="0.2">
      <c r="A23" s="63" t="s">
        <v>22</v>
      </c>
      <c r="B23" s="64">
        <v>0</v>
      </c>
      <c r="C23" s="65" t="s">
        <v>23</v>
      </c>
      <c r="D23" s="65"/>
      <c r="E23" s="65"/>
      <c r="F23" s="65"/>
      <c r="G23" s="74">
        <f>B23*I14</f>
        <v>0</v>
      </c>
    </row>
    <row r="24" spans="1:13" x14ac:dyDescent="0.2">
      <c r="A24" s="63" t="s">
        <v>24</v>
      </c>
      <c r="B24" s="64">
        <v>0</v>
      </c>
      <c r="C24" s="65" t="s">
        <v>23</v>
      </c>
      <c r="D24" s="65"/>
      <c r="E24" s="65"/>
      <c r="F24" s="65"/>
      <c r="G24" s="74">
        <f>B24*I20</f>
        <v>0</v>
      </c>
    </row>
    <row r="25" spans="1:13" x14ac:dyDescent="0.2">
      <c r="A25" s="73"/>
      <c r="C25" s="90"/>
      <c r="D25" s="90"/>
      <c r="E25" s="90"/>
      <c r="F25" s="90"/>
      <c r="G25" s="74">
        <f>SUM(G23:G24)</f>
        <v>0</v>
      </c>
    </row>
    <row r="26" spans="1:13" x14ac:dyDescent="0.2">
      <c r="E26" s="66"/>
    </row>
    <row r="27" spans="1:13" x14ac:dyDescent="0.2">
      <c r="A27" s="78" t="s">
        <v>25</v>
      </c>
      <c r="B27" s="78"/>
      <c r="C27" s="78"/>
      <c r="D27" s="78"/>
      <c r="E27" s="78"/>
      <c r="F27" s="78"/>
    </row>
    <row r="28" spans="1:13" x14ac:dyDescent="0.2">
      <c r="A28" s="76" t="s">
        <v>43</v>
      </c>
      <c r="B28" s="77"/>
      <c r="C28" s="77"/>
      <c r="D28" s="77"/>
      <c r="E28" s="77"/>
      <c r="F28" s="77"/>
      <c r="G28" s="67">
        <f>B23*C9</f>
        <v>0</v>
      </c>
    </row>
    <row r="29" spans="1:13" x14ac:dyDescent="0.2">
      <c r="A29" s="76" t="s">
        <v>44</v>
      </c>
      <c r="B29" s="77"/>
      <c r="C29" s="77"/>
      <c r="D29" s="77"/>
      <c r="E29" s="77"/>
      <c r="F29" s="77"/>
      <c r="G29" s="67">
        <f>B23*C10</f>
        <v>0</v>
      </c>
    </row>
    <row r="30" spans="1:13" x14ac:dyDescent="0.2">
      <c r="A30" s="77" t="s">
        <v>34</v>
      </c>
      <c r="B30" s="77"/>
      <c r="C30" s="77"/>
      <c r="D30" s="77"/>
      <c r="E30" s="77"/>
      <c r="F30" s="77"/>
      <c r="G30" s="68">
        <f>ROUNDUP((1*H6/100*C12*B23/5),0)</f>
        <v>0</v>
      </c>
    </row>
    <row r="31" spans="1:13" x14ac:dyDescent="0.2">
      <c r="A31" s="76" t="s">
        <v>45</v>
      </c>
      <c r="B31" s="77"/>
      <c r="C31" s="77"/>
      <c r="D31" s="77"/>
      <c r="E31" s="77"/>
      <c r="F31" s="77"/>
      <c r="G31" s="69">
        <f>ROUNDUP((C18*B24/25),0)</f>
        <v>0</v>
      </c>
    </row>
    <row r="32" spans="1:13" x14ac:dyDescent="0.2">
      <c r="A32" s="76" t="s">
        <v>46</v>
      </c>
      <c r="B32" s="77"/>
      <c r="C32" s="77"/>
      <c r="D32" s="77"/>
      <c r="E32" s="77"/>
      <c r="F32" s="77"/>
      <c r="G32" s="69">
        <f>ROUNDUP((C19*B24/25),0)</f>
        <v>0</v>
      </c>
    </row>
    <row r="34" spans="1:2" ht="12" customHeight="1" x14ac:dyDescent="0.2"/>
    <row r="35" spans="1:2" s="71" customFormat="1" ht="11.25" x14ac:dyDescent="0.2">
      <c r="A35" s="70" t="s">
        <v>26</v>
      </c>
      <c r="B35" s="70"/>
    </row>
    <row r="36" spans="1:2" s="71" customFormat="1" ht="11.25" x14ac:dyDescent="0.2">
      <c r="A36" s="70" t="s">
        <v>27</v>
      </c>
      <c r="B36" s="70"/>
    </row>
    <row r="37" spans="1:2" s="71" customFormat="1" ht="11.25" x14ac:dyDescent="0.2">
      <c r="A37" s="70" t="s">
        <v>28</v>
      </c>
      <c r="B37" s="70"/>
    </row>
    <row r="38" spans="1:2" s="71" customFormat="1" ht="11.25" x14ac:dyDescent="0.2">
      <c r="A38" s="71" t="s">
        <v>29</v>
      </c>
      <c r="B38" s="70"/>
    </row>
    <row r="39" spans="1:2" s="71" customFormat="1" ht="11.25" x14ac:dyDescent="0.2">
      <c r="A39" s="70" t="s">
        <v>30</v>
      </c>
      <c r="B39" s="70"/>
    </row>
    <row r="40" spans="1:2" s="71" customFormat="1" ht="11.25" x14ac:dyDescent="0.2">
      <c r="A40" s="70" t="s">
        <v>31</v>
      </c>
      <c r="B40" s="70"/>
    </row>
    <row r="41" spans="1:2" s="71" customFormat="1" ht="11.25" x14ac:dyDescent="0.2">
      <c r="A41" s="70" t="s">
        <v>32</v>
      </c>
      <c r="B41" s="70"/>
    </row>
  </sheetData>
  <mergeCells count="24">
    <mergeCell ref="J4:K4"/>
    <mergeCell ref="A6:A7"/>
    <mergeCell ref="J6:K6"/>
    <mergeCell ref="B6:D6"/>
    <mergeCell ref="B7:D7"/>
    <mergeCell ref="J7:K7"/>
    <mergeCell ref="E6:F7"/>
    <mergeCell ref="H6:I6"/>
    <mergeCell ref="G6:G7"/>
    <mergeCell ref="H16:I16"/>
    <mergeCell ref="C25:F25"/>
    <mergeCell ref="J16:K16"/>
    <mergeCell ref="B17:D17"/>
    <mergeCell ref="J17:K17"/>
    <mergeCell ref="A16:A17"/>
    <mergeCell ref="B16:D16"/>
    <mergeCell ref="E16:F17"/>
    <mergeCell ref="G16:G17"/>
    <mergeCell ref="A31:F31"/>
    <mergeCell ref="A32:F32"/>
    <mergeCell ref="A28:F28"/>
    <mergeCell ref="A27:F27"/>
    <mergeCell ref="A29:F29"/>
    <mergeCell ref="A30:F30"/>
  </mergeCells>
  <phoneticPr fontId="0" type="noConversion"/>
  <printOptions gridLinesSet="0"/>
  <pageMargins left="0.39370078740157483" right="0.78740157480314965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&amp;L&amp;"Arial,Fett"&amp;14Horizontalabdichtung - Mehrstufeninjektion&amp;R&amp;G</oddHeader>
  </headerFooter>
  <customProperties>
    <customPr name="_pios_id" r:id="rId2"/>
  </customProperties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Horizontalabdichtung NIG</vt:lpstr>
    </vt:vector>
  </TitlesOfParts>
  <Company>Colfirmit Rajasil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Boetzl</dc:creator>
  <cp:lastModifiedBy>Philipp Koch</cp:lastModifiedBy>
  <cp:lastPrinted>2020-01-15T14:31:06Z</cp:lastPrinted>
  <dcterms:created xsi:type="dcterms:W3CDTF">2004-04-07T08:26:59Z</dcterms:created>
  <dcterms:modified xsi:type="dcterms:W3CDTF">2025-02-28T10:49:29Z</dcterms:modified>
</cp:coreProperties>
</file>