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6" documentId="8_{2BB0B6C2-75B6-4E7A-9DE8-57BA2618BC5C}" xr6:coauthVersionLast="47" xr6:coauthVersionMax="47" xr10:uidLastSave="{153AAC3E-BECC-46B6-BDBD-B70722EE44FF}"/>
  <bookViews>
    <workbookView xWindow="28680" yWindow="-120" windowWidth="29040" windowHeight="15720" xr2:uid="{00000000-000D-0000-FFFF-FFFF00000000}"/>
  </bookViews>
  <sheets>
    <sheet name="HS EAS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H9" i="1" l="1"/>
  <c r="I9" i="1" l="1"/>
  <c r="C8" i="1" l="1"/>
  <c r="L8" i="1" s="1"/>
  <c r="G18" i="1"/>
  <c r="G19" i="1"/>
  <c r="J11" i="1"/>
  <c r="H10" i="1"/>
  <c r="I10" i="1" s="1"/>
  <c r="L10" i="1" s="1"/>
  <c r="H8" i="1"/>
  <c r="L9" i="1" l="1"/>
  <c r="L11" i="1" s="1"/>
  <c r="I8" i="1"/>
  <c r="H18" i="1"/>
  <c r="I11" i="1"/>
  <c r="G14" i="1" s="1"/>
  <c r="G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Stefanie Huemmer (RW-D/G)</author>
    <author>Thiele</author>
    <author xml:space="preserve"> 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Hier die Daten des Mauerwerks und der Bohrlöcher eintragen</t>
        </r>
      </text>
    </comment>
    <comment ref="L7" authorId="1" shapeId="0" xr:uid="{00000000-0006-0000-0000-000002000000}">
      <text>
        <r>
          <rPr>
            <b/>
            <sz val="8"/>
            <color indexed="81"/>
            <rFont val="Arial"/>
            <family val="2"/>
          </rPr>
          <t>Hier bitte die Lohnkosten/min eintragen!</t>
        </r>
      </text>
    </comment>
    <comment ref="E9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Hier Rabatt eingeben</t>
        </r>
      </text>
    </comment>
    <comment ref="B14" authorId="2" shapeId="0" xr:uid="{00000000-0006-0000-0000-000004000000}">
      <text>
        <r>
          <rPr>
            <b/>
            <sz val="8"/>
            <color indexed="81"/>
            <rFont val="Arial"/>
            <family val="2"/>
          </rPr>
          <t>Hier laufende Meter der Abdichtungsmaßnahme eingeben</t>
        </r>
      </text>
    </comment>
  </commentList>
</comments>
</file>

<file path=xl/sharedStrings.xml><?xml version="1.0" encoding="utf-8"?>
<sst xmlns="http://schemas.openxmlformats.org/spreadsheetml/2006/main" count="38" uniqueCount="35">
  <si>
    <t>Horizontalabdichtung</t>
  </si>
  <si>
    <t>Rabatt-satz</t>
  </si>
  <si>
    <t>Listenpreis
je Einheit
€</t>
  </si>
  <si>
    <t>Zeitauf-wand</t>
  </si>
  <si>
    <t>Lohn + Material</t>
  </si>
  <si>
    <t>min</t>
  </si>
  <si>
    <t>St.</t>
  </si>
  <si>
    <t>%</t>
  </si>
  <si>
    <t>/m</t>
  </si>
  <si>
    <t>kg</t>
  </si>
  <si>
    <t>Materialkosten</t>
  </si>
  <si>
    <t>laufende Meter</t>
  </si>
  <si>
    <t>Materialbedarf</t>
  </si>
  <si>
    <t xml:space="preserve">Bei den Angaben in der Tabelle handelt es sich um unverbindliche Durchschnittswerte. Die tatsächlichen Verbräuche und  </t>
  </si>
  <si>
    <t>vor allem Zeitwerte können je nach den örtlichen Gegebenheiten auch in größerem Umfang von den Richtwerten abweichen.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</si>
  <si>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</si>
  <si>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</si>
  <si>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</si>
  <si>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</si>
  <si>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</si>
  <si>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Bohrlöcher nach Bohrlochschema bohren und
Bohrlöcher ausblasen</t>
  </si>
  <si>
    <t>Gesamtpreis</t>
  </si>
  <si>
    <t>Wandstärke (in cm)</t>
  </si>
  <si>
    <t>Bohrlochdurchmesser (in mm)</t>
  </si>
  <si>
    <t>Bohrlochabstand (in cm)</t>
  </si>
  <si>
    <t>ml</t>
  </si>
  <si>
    <t>Bedarf / Meter
ca.</t>
  </si>
  <si>
    <t>Gesamt
€</t>
  </si>
  <si>
    <t>Abdichtung</t>
  </si>
  <si>
    <t>/
Bohr loch</t>
  </si>
  <si>
    <t>Netto 
€</t>
  </si>
  <si>
    <t>Rajasil HS EASY (Injektionscreme)</t>
  </si>
  <si>
    <t>Bohrlöcher oberflächlich verschließen mit Rajasil SPP (Sperrputz)</t>
  </si>
  <si>
    <t>Rajasil SPP (Sperrputz)</t>
  </si>
  <si>
    <t>Rajasil HS EASY (Injektionscreme)
 (Abnahme nur Kartonweise, Karton á 6 Stück)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</si>
</sst>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DM&quot;;\-#,##0.00\ &quot;DM&quot;"/>
    <numFmt numFmtId="165" formatCode="_-* #,##0.00\ &quot;DM&quot;_-;\-* #,##0.00\ &quot;DM&quot;_-;_-* &quot;-&quot;??\ &quot;DM&quot;_-;_-@_-"/>
    <numFmt numFmtId="167" formatCode="#,##0.00\ \€"/>
    <numFmt numFmtId="168" formatCode="#,##0.00\ &quot;€&quot;"/>
    <numFmt numFmtId="169" formatCode="0\ &quot;Stück&quot;"/>
    <numFmt numFmtId="170" formatCode="0\ &quot;Sack&quot;"/>
    <numFmt numFmtId="171" formatCode="&quot;entspricht&quot;\ 0\ &quot;Karton&quot;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167" fontId="12" fillId="2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2" fontId="11" fillId="0" borderId="4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left" vertical="center" wrapText="1"/>
    </xf>
    <xf numFmtId="167" fontId="11" fillId="0" borderId="9" xfId="1" applyNumberFormat="1" applyFont="1" applyBorder="1" applyAlignment="1">
      <alignment horizontal="center" vertical="center"/>
    </xf>
    <xf numFmtId="165" fontId="14" fillId="0" borderId="0" xfId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1" fontId="11" fillId="0" borderId="8" xfId="0" applyNumberFormat="1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2" fontId="8" fillId="3" borderId="4" xfId="1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right" vertical="center"/>
    </xf>
    <xf numFmtId="1" fontId="8" fillId="3" borderId="8" xfId="0" applyNumberFormat="1" applyFont="1" applyFill="1" applyBorder="1" applyAlignment="1">
      <alignment horizontal="left" vertical="center"/>
    </xf>
    <xf numFmtId="167" fontId="8" fillId="3" borderId="1" xfId="1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8" fontId="0" fillId="0" borderId="0" xfId="0" applyNumberFormat="1"/>
    <xf numFmtId="0" fontId="18" fillId="0" borderId="0" xfId="0" applyFont="1" applyAlignment="1">
      <alignment horizontal="left"/>
    </xf>
    <xf numFmtId="0" fontId="18" fillId="0" borderId="0" xfId="0" applyFont="1"/>
    <xf numFmtId="0" fontId="11" fillId="0" borderId="0" xfId="0" applyFont="1" applyAlignment="1">
      <alignment horizontal="left"/>
    </xf>
    <xf numFmtId="168" fontId="3" fillId="0" borderId="2" xfId="0" applyNumberFormat="1" applyFont="1" applyBorder="1"/>
    <xf numFmtId="0" fontId="19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11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168" fontId="3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0" fontId="0" fillId="0" borderId="2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1" fontId="0" fillId="0" borderId="5" xfId="0" applyNumberFormat="1" applyBorder="1" applyAlignment="1">
      <alignment vertical="center"/>
    </xf>
    <xf numFmtId="171" fontId="0" fillId="0" borderId="4" xfId="0" applyNumberFormat="1" applyBorder="1" applyAlignment="1">
      <alignment vertic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tabSelected="1" workbookViewId="0">
      <selection activeCell="O9" sqref="O9"/>
    </sheetView>
  </sheetViews>
  <sheetFormatPr baseColWidth="10" defaultRowHeight="12.75" x14ac:dyDescent="0.2"/>
  <cols>
    <col min="1" max="1" width="27.28515625" style="1" customWidth="1"/>
    <col min="2" max="2" width="4.42578125" style="1" customWidth="1"/>
    <col min="3" max="3" width="7.85546875" customWidth="1"/>
    <col min="4" max="4" width="4" customWidth="1"/>
    <col min="5" max="5" width="3.42578125" customWidth="1"/>
    <col min="6" max="6" width="6.85546875" customWidth="1"/>
    <col min="7" max="7" width="12.42578125" customWidth="1"/>
    <col min="8" max="9" width="8.85546875" customWidth="1"/>
    <col min="10" max="10" width="4.42578125" customWidth="1"/>
    <col min="11" max="11" width="4.7109375" customWidth="1"/>
    <col min="12" max="12" width="11.5703125" customWidth="1"/>
    <col min="13" max="13" width="4.7109375" customWidth="1"/>
    <col min="14" max="14" width="5.85546875" customWidth="1"/>
    <col min="15" max="15" width="6.42578125" customWidth="1"/>
  </cols>
  <sheetData>
    <row r="1" spans="1:14" ht="14.1" customHeight="1" x14ac:dyDescent="0.2"/>
    <row r="2" spans="1:14" s="2" customFormat="1" ht="14.1" customHeight="1" x14ac:dyDescent="0.25">
      <c r="A2" s="46" t="s">
        <v>22</v>
      </c>
      <c r="B2" s="59">
        <v>36</v>
      </c>
      <c r="C2" s="60"/>
      <c r="E2" s="3"/>
      <c r="G2" s="4"/>
      <c r="H2" s="4"/>
      <c r="I2" s="4"/>
      <c r="J2" s="4"/>
      <c r="K2" s="4"/>
      <c r="L2" s="4"/>
      <c r="N2" s="4"/>
    </row>
    <row r="3" spans="1:14" s="2" customFormat="1" ht="14.1" customHeight="1" x14ac:dyDescent="0.25">
      <c r="A3" s="47" t="s">
        <v>23</v>
      </c>
      <c r="B3" s="59">
        <v>12</v>
      </c>
      <c r="C3" s="60"/>
      <c r="D3" s="3"/>
      <c r="E3" s="3"/>
      <c r="F3" s="3"/>
      <c r="G3" s="3"/>
      <c r="J3" s="5"/>
    </row>
    <row r="4" spans="1:14" ht="14.1" customHeight="1" x14ac:dyDescent="0.2">
      <c r="A4" s="47" t="s">
        <v>24</v>
      </c>
      <c r="B4" s="59">
        <v>10</v>
      </c>
      <c r="C4" s="60"/>
      <c r="D4" s="6"/>
      <c r="E4" s="6"/>
      <c r="F4" s="6"/>
      <c r="G4" s="6"/>
      <c r="J4" s="73"/>
      <c r="K4" s="73"/>
      <c r="L4" s="7"/>
      <c r="M4" s="7"/>
      <c r="N4" s="7"/>
    </row>
    <row r="5" spans="1:14" ht="20.100000000000001" customHeight="1" x14ac:dyDescent="0.2"/>
    <row r="6" spans="1:14" s="10" customFormat="1" ht="24" customHeight="1" x14ac:dyDescent="0.2">
      <c r="A6" s="74" t="s">
        <v>0</v>
      </c>
      <c r="B6" s="61" t="s">
        <v>26</v>
      </c>
      <c r="C6" s="62"/>
      <c r="D6" s="63"/>
      <c r="E6" s="61" t="s">
        <v>1</v>
      </c>
      <c r="F6" s="63"/>
      <c r="G6" s="80" t="s">
        <v>2</v>
      </c>
      <c r="H6" s="67" t="s">
        <v>30</v>
      </c>
      <c r="I6" s="69" t="s">
        <v>27</v>
      </c>
      <c r="J6" s="76" t="s">
        <v>3</v>
      </c>
      <c r="K6" s="77"/>
      <c r="L6" s="8" t="s">
        <v>4</v>
      </c>
      <c r="M6" s="9"/>
    </row>
    <row r="7" spans="1:14" s="10" customFormat="1" ht="24" customHeight="1" x14ac:dyDescent="0.2">
      <c r="A7" s="75"/>
      <c r="B7" s="64"/>
      <c r="C7" s="65"/>
      <c r="D7" s="66"/>
      <c r="E7" s="64"/>
      <c r="F7" s="66"/>
      <c r="G7" s="81"/>
      <c r="H7" s="68"/>
      <c r="I7" s="70"/>
      <c r="J7" s="78" t="s">
        <v>5</v>
      </c>
      <c r="K7" s="79"/>
      <c r="L7" s="11">
        <v>0</v>
      </c>
      <c r="M7" s="12"/>
    </row>
    <row r="8" spans="1:14" s="10" customFormat="1" ht="51" x14ac:dyDescent="0.2">
      <c r="A8" s="13" t="s">
        <v>20</v>
      </c>
      <c r="B8" s="14"/>
      <c r="C8" s="48">
        <f>100/B4</f>
        <v>10</v>
      </c>
      <c r="D8" s="16" t="s">
        <v>6</v>
      </c>
      <c r="E8" s="17"/>
      <c r="F8" s="16"/>
      <c r="G8" s="18">
        <v>0</v>
      </c>
      <c r="H8" s="19">
        <f>G8-G8*E8/100</f>
        <v>0</v>
      </c>
      <c r="I8" s="20">
        <f>PRODUCT(C8,H8)</f>
        <v>0</v>
      </c>
      <c r="J8" s="21">
        <v>2</v>
      </c>
      <c r="K8" s="22" t="s">
        <v>29</v>
      </c>
      <c r="L8" s="23">
        <f>SUM(C8*J8*L7)</f>
        <v>0</v>
      </c>
      <c r="M8" s="24"/>
    </row>
    <row r="9" spans="1:14" s="50" customFormat="1" ht="33.75" customHeight="1" x14ac:dyDescent="0.2">
      <c r="A9" s="13" t="s">
        <v>31</v>
      </c>
      <c r="B9" s="14"/>
      <c r="C9" s="48">
        <f>(((100/B4)*(B2-2))*((B3/10/2)*(B3/10/2)*3.14))*1.1</f>
        <v>422.76960000000003</v>
      </c>
      <c r="D9" s="16" t="s">
        <v>25</v>
      </c>
      <c r="E9" s="25">
        <v>0</v>
      </c>
      <c r="F9" s="49" t="s">
        <v>7</v>
      </c>
      <c r="G9" s="18">
        <v>0.22</v>
      </c>
      <c r="H9" s="19">
        <f>G9-G9*E9/100</f>
        <v>0.22</v>
      </c>
      <c r="I9" s="20">
        <f>PRODUCT(C9,H9)</f>
        <v>93.009312000000008</v>
      </c>
      <c r="J9" s="21">
        <v>5</v>
      </c>
      <c r="K9" s="26" t="s">
        <v>8</v>
      </c>
      <c r="L9" s="23">
        <f>SUM(I9+(J9*L7))</f>
        <v>93.009312000000008</v>
      </c>
      <c r="M9" s="24"/>
    </row>
    <row r="10" spans="1:14" s="50" customFormat="1" ht="43.5" customHeight="1" x14ac:dyDescent="0.2">
      <c r="A10" s="13" t="s">
        <v>32</v>
      </c>
      <c r="B10" s="14"/>
      <c r="C10" s="15">
        <v>1</v>
      </c>
      <c r="D10" s="16" t="s">
        <v>9</v>
      </c>
      <c r="E10" s="25">
        <v>0</v>
      </c>
      <c r="F10" s="49" t="s">
        <v>7</v>
      </c>
      <c r="G10" s="18">
        <v>1.78</v>
      </c>
      <c r="H10" s="19">
        <f>G10-G10*E10/100</f>
        <v>1.78</v>
      </c>
      <c r="I10" s="20">
        <f>PRODUCT(C10,H10)</f>
        <v>1.78</v>
      </c>
      <c r="J10" s="21">
        <v>5</v>
      </c>
      <c r="K10" s="22" t="s">
        <v>8</v>
      </c>
      <c r="L10" s="23">
        <f>SUM(I10+(J10*L7))</f>
        <v>1.78</v>
      </c>
      <c r="M10" s="24"/>
    </row>
    <row r="11" spans="1:14" s="39" customFormat="1" ht="24" customHeight="1" x14ac:dyDescent="0.2">
      <c r="A11" s="27" t="s">
        <v>21</v>
      </c>
      <c r="B11" s="28"/>
      <c r="C11" s="29"/>
      <c r="D11" s="30"/>
      <c r="E11" s="31"/>
      <c r="F11" s="30"/>
      <c r="G11" s="32"/>
      <c r="H11" s="33"/>
      <c r="I11" s="34">
        <f>ROUND(SUM(I8:I10),2)</f>
        <v>94.79</v>
      </c>
      <c r="J11" s="35">
        <f>ROUND(SUM(J8:J10),2)</f>
        <v>12</v>
      </c>
      <c r="K11" s="36" t="s">
        <v>8</v>
      </c>
      <c r="L11" s="37">
        <f>ROUND(SUM(L8:L10),2)</f>
        <v>94.79</v>
      </c>
      <c r="M11" s="38"/>
    </row>
    <row r="12" spans="1:14" x14ac:dyDescent="0.2">
      <c r="A12" s="40"/>
    </row>
    <row r="13" spans="1:14" s="7" customFormat="1" ht="15.95" customHeight="1" x14ac:dyDescent="0.2">
      <c r="A13" s="55" t="s">
        <v>10</v>
      </c>
      <c r="B13" s="56"/>
    </row>
    <row r="14" spans="1:14" s="7" customFormat="1" ht="15.95" customHeight="1" x14ac:dyDescent="0.2">
      <c r="A14" s="51" t="s">
        <v>28</v>
      </c>
      <c r="B14" s="52">
        <v>0</v>
      </c>
      <c r="C14" s="53" t="s">
        <v>11</v>
      </c>
      <c r="D14" s="53"/>
      <c r="E14" s="53"/>
      <c r="F14" s="53"/>
      <c r="G14" s="54">
        <f>B14*I11</f>
        <v>0</v>
      </c>
    </row>
    <row r="15" spans="1:14" x14ac:dyDescent="0.2">
      <c r="A15" s="44"/>
      <c r="C15" s="86"/>
      <c r="D15" s="86"/>
      <c r="E15" s="86"/>
      <c r="F15" s="86"/>
      <c r="G15" s="45">
        <f>SUM(G14:G14)</f>
        <v>0</v>
      </c>
    </row>
    <row r="16" spans="1:14" x14ac:dyDescent="0.2">
      <c r="E16" s="41"/>
    </row>
    <row r="17" spans="1:9" s="7" customFormat="1" ht="15.95" customHeight="1" x14ac:dyDescent="0.2">
      <c r="A17" s="83" t="s">
        <v>12</v>
      </c>
      <c r="B17" s="83"/>
      <c r="C17" s="83"/>
      <c r="D17" s="83"/>
      <c r="E17" s="83"/>
      <c r="F17" s="83"/>
    </row>
    <row r="18" spans="1:9" s="7" customFormat="1" ht="29.25" customHeight="1" x14ac:dyDescent="0.2">
      <c r="A18" s="82" t="s">
        <v>34</v>
      </c>
      <c r="B18" s="72"/>
      <c r="C18" s="72"/>
      <c r="D18" s="72"/>
      <c r="E18" s="72"/>
      <c r="F18" s="72"/>
      <c r="G18" s="58">
        <f>ROUNDUP(((B14*C9)/600),0)</f>
        <v>0</v>
      </c>
      <c r="H18" s="84">
        <f>ROUNDUP(((B14*C9)/600)/6,0)</f>
        <v>0</v>
      </c>
      <c r="I18" s="85"/>
    </row>
    <row r="19" spans="1:9" s="7" customFormat="1" ht="15.95" customHeight="1" x14ac:dyDescent="0.2">
      <c r="A19" s="71" t="s">
        <v>33</v>
      </c>
      <c r="B19" s="72"/>
      <c r="C19" s="72"/>
      <c r="D19" s="72"/>
      <c r="E19" s="72"/>
      <c r="F19" s="72"/>
      <c r="G19" s="57">
        <f>ROUNDUP((B14*C10)/25,0)</f>
        <v>0</v>
      </c>
    </row>
    <row r="21" spans="1:9" ht="12" customHeight="1" x14ac:dyDescent="0.2"/>
    <row r="22" spans="1:9" s="43" customFormat="1" ht="11.25" x14ac:dyDescent="0.2">
      <c r="A22" s="42" t="s">
        <v>13</v>
      </c>
      <c r="B22" s="42"/>
    </row>
    <row r="23" spans="1:9" s="43" customFormat="1" ht="11.25" x14ac:dyDescent="0.2">
      <c r="A23" s="42" t="s">
        <v>14</v>
      </c>
      <c r="B23" s="42"/>
    </row>
    <row r="24" spans="1:9" s="43" customFormat="1" ht="11.25" x14ac:dyDescent="0.2">
      <c r="A24" s="42" t="s">
        <v>15</v>
      </c>
      <c r="B24" s="42"/>
    </row>
    <row r="25" spans="1:9" s="43" customFormat="1" ht="11.25" x14ac:dyDescent="0.2">
      <c r="A25" s="43" t="s">
        <v>16</v>
      </c>
      <c r="B25" s="42"/>
    </row>
    <row r="26" spans="1:9" s="43" customFormat="1" ht="11.25" x14ac:dyDescent="0.2">
      <c r="A26" s="42" t="s">
        <v>17</v>
      </c>
      <c r="B26" s="42"/>
    </row>
    <row r="27" spans="1:9" s="43" customFormat="1" ht="11.25" x14ac:dyDescent="0.2">
      <c r="A27" s="42" t="s">
        <v>18</v>
      </c>
      <c r="B27" s="42"/>
    </row>
    <row r="28" spans="1:9" s="43" customFormat="1" ht="11.25" x14ac:dyDescent="0.2">
      <c r="A28" s="42" t="s">
        <v>19</v>
      </c>
      <c r="B28" s="42"/>
    </row>
  </sheetData>
  <mergeCells count="17">
    <mergeCell ref="A19:F19"/>
    <mergeCell ref="J4:K4"/>
    <mergeCell ref="A6:A7"/>
    <mergeCell ref="J6:K6"/>
    <mergeCell ref="J7:K7"/>
    <mergeCell ref="E6:F7"/>
    <mergeCell ref="G6:G7"/>
    <mergeCell ref="B4:C4"/>
    <mergeCell ref="A18:F18"/>
    <mergeCell ref="A17:F17"/>
    <mergeCell ref="H18:I18"/>
    <mergeCell ref="C15:F15"/>
    <mergeCell ref="B3:C3"/>
    <mergeCell ref="B2:C2"/>
    <mergeCell ref="B6:D7"/>
    <mergeCell ref="H6:H7"/>
    <mergeCell ref="I6:I7"/>
  </mergeCells>
  <phoneticPr fontId="0" type="noConversion"/>
  <printOptions gridLinesSet="0"/>
  <pageMargins left="0.39370078740157483" right="0.4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&amp;L&amp;"Arial,Fett"&amp;14Horizontalabdichtung - HS EASY&amp;R&amp;G</oddHeader>
  </headerFooter>
  <customProperties>
    <customPr name="_pios_id" r:id="rId2"/>
  </customProperti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HS EASY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2022-01-18T10:06:46Z</cp:lastPrinted>
  <dcterms:created xsi:type="dcterms:W3CDTF">2004-04-07T08:26:59Z</dcterms:created>
  <dcterms:modified xsi:type="dcterms:W3CDTF">2025-02-28T10:51:44Z</dcterms:modified>
</cp:coreProperties>
</file>